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дод6" sheetId="1" r:id="rId1"/>
  </sheets>
  <definedNames>
    <definedName name="_xlnm.Print_Area" localSheetId="0">'дод6'!$B$159:$J$194</definedName>
  </definedNames>
  <calcPr fullCalcOnLoad="1"/>
</workbook>
</file>

<file path=xl/sharedStrings.xml><?xml version="1.0" encoding="utf-8"?>
<sst xmlns="http://schemas.openxmlformats.org/spreadsheetml/2006/main" count="531" uniqueCount="113">
  <si>
    <t>0620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</si>
  <si>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</si>
  <si>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</si>
  <si>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</si>
  <si>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</si>
  <si>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</si>
  <si>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</si>
  <si>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Капітальні видатки</t>
  </si>
  <si>
    <t>(тис. грн.)/грн.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</si>
  <si>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</si>
  <si>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6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</si>
  <si>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6"/>
        <rFont val="Times New Roman"/>
        <family val="1"/>
      </rPr>
      <t>3</t>
    </r>
  </si>
  <si>
    <r>
      <t>Код ФКВКБ</t>
    </r>
    <r>
      <rPr>
        <b/>
        <vertAlign val="superscript"/>
        <sz val="16"/>
        <rFont val="Times New Roman"/>
        <family val="1"/>
      </rPr>
      <t>4</t>
    </r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</si>
  <si>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</si>
  <si>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</si>
  <si>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"0150</t>
  </si>
  <si>
    <t>"0111</t>
  </si>
  <si>
    <t>0111010</t>
  </si>
  <si>
    <t>0910</t>
  </si>
  <si>
    <t>Надання дошкільної освіти</t>
  </si>
  <si>
    <t>0111020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</si>
  <si>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</si>
  <si>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</si>
  <si>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0115032</t>
  </si>
  <si>
    <t>0810</t>
  </si>
  <si>
    <t>Фінансова підтримка дитячо-юнацьких спортивних шкіл фізкультурно-спортивних товариств</t>
  </si>
  <si>
    <t>0116030</t>
  </si>
  <si>
    <t>Організація благоустрою населених пунктів</t>
  </si>
  <si>
    <t>0117440</t>
  </si>
  <si>
    <t>0456</t>
  </si>
  <si>
    <t>Утримання та розвиток транспортної інфраструктури</t>
  </si>
  <si>
    <t>0117670</t>
  </si>
  <si>
    <t>0490</t>
  </si>
  <si>
    <t>Внески до статутного капіталу суб’єктів господарювання</t>
  </si>
  <si>
    <t>Заступник селищного голови  з фінансової частини бюджету</t>
  </si>
  <si>
    <t xml:space="preserve"> І.М.Бойко</t>
  </si>
  <si>
    <t>0117360</t>
  </si>
  <si>
    <t>0443</t>
  </si>
  <si>
    <t>0117130</t>
  </si>
  <si>
    <t>0421</t>
  </si>
  <si>
    <t>Здійснення  заходів із землеустрою</t>
  </si>
  <si>
    <r>
      <rPr>
        <sz val="14"/>
        <color indexed="8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Виконання</t>
    </r>
    <r>
      <rPr>
        <sz val="14"/>
        <color indexed="8"/>
        <rFont val="Times New Roman"/>
        <family val="1"/>
      </rPr>
      <t xml:space="preserve"> інвестиційних проектів за рахунок коштів, які надаються з державного бюджету та інших місцевих бюджетів</t>
    </r>
  </si>
  <si>
    <t>Проведення експертної грошової оцінки земельних ділянок  що підлягають  продажу в 2018 році</t>
  </si>
  <si>
    <r>
      <t>Перелік об’єктів, видатки на які у 2018 році будуть проводитися за рахунок коштів бюджету розвитку</t>
    </r>
    <r>
      <rPr>
        <b/>
        <vertAlign val="superscript"/>
        <sz val="16"/>
        <rFont val="Times New Roman"/>
        <family val="1"/>
      </rPr>
      <t>1</t>
    </r>
  </si>
  <si>
    <t>Реконструкція  будинку культури по вул.Леніна 13,смт.Кирилівка Якимівського району Запорізької області</t>
  </si>
  <si>
    <t>Додаток № 6
до рішення   від 21.12.2017 №  2      "Про бюджет  об`єднаної  територіальної громади Кирилівської селищної ради  на 2018 рік"</t>
  </si>
  <si>
    <t>0117363</t>
  </si>
  <si>
    <t>0117442</t>
  </si>
  <si>
    <t>0100000</t>
  </si>
  <si>
    <t>Кирилівська  селищна рада</t>
  </si>
  <si>
    <t>0114060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</si>
  <si>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</si>
  <si>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</si>
  <si>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0116013</t>
  </si>
  <si>
    <t>Забезпечення діяльності водопровідно-каналізаційного господарства</t>
  </si>
  <si>
    <t>Додаток № 6
до рішення   від  15.02.2018 №  9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</si>
  <si>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Додаток № 6
до рішення   від  17.04.2018 №  8 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</si>
  <si>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0119770</t>
  </si>
  <si>
    <t>0180</t>
  </si>
  <si>
    <t>Інші субвенції з місцевого бюджету</t>
  </si>
  <si>
    <t>0600000</t>
  </si>
  <si>
    <t>Орган з питань  освіти і науки</t>
  </si>
  <si>
    <t>0610000</t>
  </si>
  <si>
    <t>Відділ освіти та молоді Кирилівської селищної ради</t>
  </si>
  <si>
    <t>0611010</t>
  </si>
  <si>
    <t>Додаток № 6
до рішення   від  26.06.2018 №  6 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</si>
  <si>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0611161</t>
  </si>
  <si>
    <t>0611020</t>
  </si>
  <si>
    <t>0990</t>
  </si>
  <si>
    <t>Забезпечення діяльності інших закладів у сфері освіти</t>
  </si>
  <si>
    <t>0114081</t>
  </si>
  <si>
    <t>0829</t>
  </si>
  <si>
    <t>Забезпечення діяльності інших закладів в галузі культури і мистецтва</t>
  </si>
  <si>
    <t>Додаток № 6
до рішення   від  17.07.2018 №  9 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</si>
  <si>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0112151</t>
  </si>
  <si>
    <t>0763</t>
  </si>
  <si>
    <t xml:space="preserve">Забезпечення діяльності інших закладів у сфері охорони здоровья </t>
  </si>
  <si>
    <t xml:space="preserve"> Розробка проекту будівництва спортивного комплексу по вул Проспект Азовський в смт.Кирилівка Якимівського району Запорізької області</t>
  </si>
  <si>
    <t>Додаток № 6
до рішення   від  11.10.2018 №  7 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</si>
  <si>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Будівництво міні-футбольного поля по вул.Центральній(паркова зона) в с. Охрімівка Якимівського району Запорізької області</t>
  </si>
  <si>
    <t>Код програмної класифікації видатків та кредитування місцевих бюджетів</t>
  </si>
  <si>
    <t>Код 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</si>
  <si>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</si>
  <si>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розпорядника, відповідального виконавця, бюджетної програми 
згідно з типовою програмною класифікацією видатків та кредитування місцевих бюджетів
</t>
  </si>
  <si>
    <t xml:space="preserve">Назва об’єкта відповідно  до проектно- кошторисної документації </t>
  </si>
  <si>
    <t>Строк реалізації обьєкта (рік початку і завершення)</t>
  </si>
  <si>
    <t>Загальна вартість обьєкта , грн</t>
  </si>
  <si>
    <t>Обсяг видатків бюджету розвитку,грн</t>
  </si>
  <si>
    <t>Рівень будівельної готовності обьєкта на кінець бюджетного періоду,%</t>
  </si>
  <si>
    <t>Виконавчий комітет Сергіївської сільської ради</t>
  </si>
  <si>
    <t>Освіта</t>
  </si>
  <si>
    <t>Культура і мистецтво</t>
  </si>
  <si>
    <t>Забезпечення діяльності палаців і будинків культури, клубів, центрів дозвілля та інших клубних закладів</t>
  </si>
  <si>
    <t>Інші програми  та заходи пов"язані з економічною діяльністю</t>
  </si>
  <si>
    <t>Внески  до статутного капіталу об"єктів господарювання</t>
  </si>
  <si>
    <t>Субвенція з місцевого бюджету на утриманняоб"єктів спільного користування чи ліквідацію негативних наслідків діяльності об"єктів спільного користування</t>
  </si>
  <si>
    <t>Співфінансування обласного колнкурсу проектів розвитку територіальних громад "Будівництво будівлі"Центр громадської безпеки" вул.Качанівська ,10 с. Петрівка-Роменська,Гадяцького району Полтавської обл.</t>
  </si>
  <si>
    <t>Секретар сільської ради</t>
  </si>
  <si>
    <t>Н.В. Ілляшенко</t>
  </si>
  <si>
    <t>Розподіл  коштів бюджету розвитку за об;єктами  у 2020 році</t>
  </si>
  <si>
    <t>Додаток № 5
до рішення    35 сесії   7 скликання Сергіївської сільської ради  від  19.12.2019 р.    "Про  сільський  бюджет  об`єднаної  сільської територіальної громади   на 2019 рік"</t>
  </si>
  <si>
    <t>2020</t>
  </si>
  <si>
    <t>Житлово-комунальне господарство</t>
  </si>
  <si>
    <t>Організація благоустрою населених пуектів</t>
  </si>
  <si>
    <t>Міжбюджетні трансферти</t>
  </si>
  <si>
    <t>Виконавчий комітет Сергіївсько сільської ради</t>
  </si>
  <si>
    <t>Економічна діяльність</t>
  </si>
  <si>
    <t>Будівництво об"єктів житлово-комунального господарства</t>
  </si>
  <si>
    <t>Будівництво та регіональний розвиток</t>
  </si>
  <si>
    <t>Будівництво водозабірної свердловини для господарсько-питного водопостачання с. Новоселівка Гадяцького району Полтавської області</t>
  </si>
  <si>
    <t>Капітальний ремонт водопровідної мережі вул.8 Березня с. Сергіївка</t>
  </si>
  <si>
    <t>Виготовлення проектно-кошторисної документації будівництво свердловини с. Сергіївка вул Шевченка</t>
  </si>
  <si>
    <t>Розроблення схем планування та забудови територій ( містобудівної документації)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</si>
</sst>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7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9" borderId="0" applyNumberFormat="0" applyBorder="0" applyAlignment="0" applyProtection="0"/>
    <xf numFmtId="0" fontId="0" fillId="21" borderId="0" applyNumberFormat="0" applyBorder="0" applyAlignment="0" applyProtection="0"/>
    <xf numFmtId="0" fontId="14" fillId="15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52" fillId="27" borderId="0" applyNumberFormat="0" applyBorder="0" applyAlignment="0" applyProtection="0"/>
    <xf numFmtId="0" fontId="13" fillId="19" borderId="0" applyNumberFormat="0" applyBorder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0" fontId="52" fillId="30" borderId="0" applyNumberFormat="0" applyBorder="0" applyAlignment="0" applyProtection="0"/>
    <xf numFmtId="0" fontId="13" fillId="31" borderId="0" applyNumberFormat="0" applyBorder="0" applyAlignment="0" applyProtection="0"/>
    <xf numFmtId="0" fontId="52" fillId="32" borderId="0" applyNumberFormat="0" applyBorder="0" applyAlignment="0" applyProtection="0"/>
    <xf numFmtId="0" fontId="13" fillId="33" borderId="0" applyNumberFormat="0" applyBorder="0" applyAlignment="0" applyProtection="0"/>
    <xf numFmtId="0" fontId="20" fillId="0" borderId="0">
      <alignment/>
      <protection/>
    </xf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52" fillId="3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52" fillId="40" borderId="0" applyNumberFormat="0" applyBorder="0" applyAlignment="0" applyProtection="0"/>
    <xf numFmtId="0" fontId="13" fillId="29" borderId="0" applyNumberFormat="0" applyBorder="0" applyAlignment="0" applyProtection="0"/>
    <xf numFmtId="0" fontId="52" fillId="41" borderId="0" applyNumberFormat="0" applyBorder="0" applyAlignment="0" applyProtection="0"/>
    <xf numFmtId="0" fontId="13" fillId="31" borderId="0" applyNumberFormat="0" applyBorder="0" applyAlignment="0" applyProtection="0"/>
    <xf numFmtId="0" fontId="52" fillId="42" borderId="0" applyNumberFormat="0" applyBorder="0" applyAlignment="0" applyProtection="0"/>
    <xf numFmtId="0" fontId="13" fillId="43" borderId="0" applyNumberFormat="0" applyBorder="0" applyAlignment="0" applyProtection="0"/>
    <xf numFmtId="0" fontId="53" fillId="44" borderId="1" applyNumberFormat="0" applyAlignment="0" applyProtection="0"/>
    <xf numFmtId="0" fontId="7" fillId="13" borderId="2" applyNumberFormat="0" applyAlignment="0" applyProtection="0"/>
    <xf numFmtId="0" fontId="54" fillId="45" borderId="3" applyNumberFormat="0" applyAlignment="0" applyProtection="0"/>
    <xf numFmtId="0" fontId="8" fillId="46" borderId="4" applyNumberFormat="0" applyAlignment="0" applyProtection="0"/>
    <xf numFmtId="0" fontId="55" fillId="45" borderId="1" applyNumberFormat="0" applyAlignment="0" applyProtection="0"/>
    <xf numFmtId="0" fontId="1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 vertical="top"/>
      <protection/>
    </xf>
    <xf numFmtId="0" fontId="59" fillId="0" borderId="8" applyNumberFormat="0" applyFill="0" applyAlignment="0" applyProtection="0"/>
    <xf numFmtId="0" fontId="12" fillId="0" borderId="9" applyNumberFormat="0" applyFill="0" applyAlignment="0" applyProtection="0"/>
    <xf numFmtId="0" fontId="60" fillId="47" borderId="10" applyNumberFormat="0" applyAlignment="0" applyProtection="0"/>
    <xf numFmtId="0" fontId="10" fillId="48" borderId="11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17" fillId="5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51" borderId="0" applyNumberFormat="0" applyBorder="0" applyAlignment="0" applyProtection="0"/>
    <xf numFmtId="0" fontId="6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14" fillId="53" borderId="13" applyNumberFormat="0" applyFont="0" applyAlignment="0" applyProtection="0"/>
    <xf numFmtId="9" fontId="0" fillId="0" borderId="0" applyFont="0" applyFill="0" applyBorder="0" applyAlignment="0" applyProtection="0"/>
    <xf numFmtId="0" fontId="65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5" fillId="7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16" xfId="0" applyNumberFormat="1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vertical="center"/>
      <protection/>
    </xf>
    <xf numFmtId="49" fontId="22" fillId="0" borderId="17" xfId="0" applyNumberFormat="1" applyFont="1" applyBorder="1" applyAlignment="1">
      <alignment horizontal="center" vertical="center" wrapText="1"/>
    </xf>
    <xf numFmtId="180" fontId="25" fillId="0" borderId="17" xfId="95" applyNumberFormat="1" applyFont="1" applyBorder="1" applyAlignment="1">
      <alignment vertical="center"/>
      <protection/>
    </xf>
    <xf numFmtId="180" fontId="26" fillId="0" borderId="17" xfId="0" applyNumberFormat="1" applyFont="1" applyBorder="1" applyAlignment="1">
      <alignment vertical="justify"/>
    </xf>
    <xf numFmtId="0" fontId="22" fillId="0" borderId="0" xfId="0" applyFont="1" applyFill="1" applyAlignment="1">
      <alignment vertical="center"/>
    </xf>
    <xf numFmtId="0" fontId="68" fillId="0" borderId="0" xfId="0" applyNumberFormat="1" applyFont="1" applyFill="1" applyAlignment="1" applyProtection="1">
      <alignment vertical="center"/>
      <protection/>
    </xf>
    <xf numFmtId="0" fontId="68" fillId="0" borderId="0" xfId="0" applyFont="1" applyFill="1" applyAlignme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0" borderId="17" xfId="0" applyFont="1" applyBorder="1" applyAlignment="1" quotePrefix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2" fontId="69" fillId="0" borderId="17" xfId="0" applyNumberFormat="1" applyFont="1" applyBorder="1" applyAlignment="1">
      <alignment horizontal="center" vertical="center" wrapText="1"/>
    </xf>
    <xf numFmtId="2" fontId="69" fillId="0" borderId="17" xfId="0" applyNumberFormat="1" applyFont="1" applyBorder="1" applyAlignment="1">
      <alignment vertical="center" wrapText="1"/>
    </xf>
    <xf numFmtId="180" fontId="25" fillId="0" borderId="17" xfId="95" applyNumberFormat="1" applyFont="1" applyBorder="1">
      <alignment vertical="top"/>
      <protection/>
    </xf>
    <xf numFmtId="2" fontId="69" fillId="0" borderId="17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55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180" fontId="26" fillId="0" borderId="0" xfId="0" applyNumberFormat="1" applyFont="1" applyBorder="1" applyAlignment="1">
      <alignment vertical="justify"/>
    </xf>
    <xf numFmtId="180" fontId="25" fillId="0" borderId="0" xfId="0" applyNumberFormat="1" applyFont="1" applyBorder="1" applyAlignment="1">
      <alignment vertical="justify"/>
    </xf>
    <xf numFmtId="0" fontId="70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18" xfId="0" applyFont="1" applyBorder="1" applyAlignment="1">
      <alignment horizontal="justify" wrapText="1"/>
    </xf>
    <xf numFmtId="3" fontId="25" fillId="0" borderId="17" xfId="0" applyNumberFormat="1" applyFont="1" applyBorder="1" applyAlignment="1">
      <alignment vertical="justify"/>
    </xf>
    <xf numFmtId="1" fontId="69" fillId="0" borderId="17" xfId="0" applyNumberFormat="1" applyFont="1" applyBorder="1" applyAlignment="1">
      <alignment vertical="center" wrapText="1"/>
    </xf>
    <xf numFmtId="1" fontId="73" fillId="0" borderId="17" xfId="0" applyNumberFormat="1" applyFont="1" applyBorder="1" applyAlignment="1">
      <alignment vertical="center" wrapText="1"/>
    </xf>
    <xf numFmtId="180" fontId="27" fillId="0" borderId="17" xfId="95" applyNumberFormat="1" applyFont="1" applyBorder="1">
      <alignment vertical="top"/>
      <protection/>
    </xf>
    <xf numFmtId="0" fontId="74" fillId="0" borderId="18" xfId="0" applyFont="1" applyBorder="1" applyAlignment="1">
      <alignment horizontal="justify" wrapText="1"/>
    </xf>
    <xf numFmtId="0" fontId="29" fillId="0" borderId="17" xfId="0" applyFont="1" applyBorder="1" applyAlignment="1">
      <alignment vertical="center" wrapText="1"/>
    </xf>
    <xf numFmtId="0" fontId="72" fillId="0" borderId="18" xfId="0" applyFont="1" applyBorder="1" applyAlignment="1">
      <alignment wrapText="1"/>
    </xf>
    <xf numFmtId="0" fontId="69" fillId="0" borderId="0" xfId="0" applyFont="1" applyBorder="1" applyAlignment="1" quotePrefix="1">
      <alignment horizontal="center" vertical="center" wrapText="1"/>
    </xf>
    <xf numFmtId="2" fontId="69" fillId="0" borderId="0" xfId="0" applyNumberFormat="1" applyFont="1" applyBorder="1" applyAlignment="1" quotePrefix="1">
      <alignment horizontal="center" vertical="center" wrapText="1"/>
    </xf>
    <xf numFmtId="0" fontId="72" fillId="0" borderId="0" xfId="0" applyFont="1" applyBorder="1" applyAlignment="1">
      <alignment horizontal="justify" wrapText="1"/>
    </xf>
    <xf numFmtId="180" fontId="27" fillId="0" borderId="0" xfId="95" applyNumberFormat="1" applyFont="1" applyBorder="1">
      <alignment vertical="top"/>
      <protection/>
    </xf>
    <xf numFmtId="180" fontId="25" fillId="0" borderId="0" xfId="95" applyNumberFormat="1" applyFont="1" applyBorder="1">
      <alignment vertical="top"/>
      <protection/>
    </xf>
    <xf numFmtId="1" fontId="69" fillId="0" borderId="0" xfId="0" applyNumberFormat="1" applyFont="1" applyBorder="1" applyAlignment="1">
      <alignment vertical="center" wrapText="1"/>
    </xf>
    <xf numFmtId="0" fontId="75" fillId="0" borderId="17" xfId="0" applyFont="1" applyBorder="1" applyAlignment="1" quotePrefix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2" fontId="75" fillId="0" borderId="17" xfId="0" applyNumberFormat="1" applyFont="1" applyBorder="1" applyAlignment="1">
      <alignment horizontal="center" vertical="center" wrapText="1"/>
    </xf>
    <xf numFmtId="2" fontId="75" fillId="0" borderId="17" xfId="0" applyNumberFormat="1" applyFont="1" applyBorder="1" applyAlignment="1">
      <alignment vertical="center" wrapText="1"/>
    </xf>
    <xf numFmtId="0" fontId="72" fillId="0" borderId="18" xfId="0" applyFont="1" applyBorder="1" applyAlignment="1">
      <alignment horizontal="justify" vertical="top" wrapText="1"/>
    </xf>
    <xf numFmtId="0" fontId="75" fillId="0" borderId="17" xfId="0" applyFont="1" applyBorder="1" applyAlignment="1">
      <alignment horizontal="justify" wrapText="1"/>
    </xf>
    <xf numFmtId="0" fontId="76" fillId="0" borderId="17" xfId="0" applyFont="1" applyBorder="1" applyAlignment="1" quotePrefix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80" fontId="27" fillId="0" borderId="17" xfId="95" applyNumberFormat="1" applyFont="1" applyBorder="1" applyAlignment="1">
      <alignment horizontal="center" vertical="center" wrapText="1"/>
      <protection/>
    </xf>
    <xf numFmtId="3" fontId="25" fillId="0" borderId="17" xfId="95" applyNumberFormat="1" applyFont="1" applyBorder="1" applyAlignment="1">
      <alignment horizontal="center" vertical="center"/>
      <protection/>
    </xf>
    <xf numFmtId="180" fontId="23" fillId="0" borderId="17" xfId="0" applyNumberFormat="1" applyFont="1" applyBorder="1" applyAlignment="1">
      <alignment horizontal="center" vertical="center" wrapText="1"/>
    </xf>
    <xf numFmtId="180" fontId="25" fillId="0" borderId="17" xfId="0" applyNumberFormat="1" applyFont="1" applyBorder="1" applyAlignment="1">
      <alignment vertical="justify"/>
    </xf>
    <xf numFmtId="0" fontId="27" fillId="0" borderId="18" xfId="0" applyFont="1" applyBorder="1" applyAlignment="1">
      <alignment horizontal="justify" wrapText="1"/>
    </xf>
    <xf numFmtId="180" fontId="27" fillId="0" borderId="17" xfId="95" applyNumberFormat="1" applyFont="1" applyBorder="1">
      <alignment vertical="top"/>
      <protection/>
    </xf>
    <xf numFmtId="180" fontId="27" fillId="0" borderId="17" xfId="95" applyNumberFormat="1" applyFont="1" applyBorder="1" applyAlignment="1">
      <alignment vertical="top" wrapText="1"/>
      <protection/>
    </xf>
    <xf numFmtId="180" fontId="27" fillId="0" borderId="0" xfId="95" applyNumberFormat="1" applyFont="1" applyBorder="1">
      <alignment vertical="top"/>
      <protection/>
    </xf>
    <xf numFmtId="0" fontId="69" fillId="0" borderId="17" xfId="0" applyNumberFormat="1" applyFont="1" applyBorder="1" applyAlignment="1" quotePrefix="1">
      <alignment horizontal="center" vertical="center" wrapText="1"/>
    </xf>
    <xf numFmtId="49" fontId="25" fillId="0" borderId="17" xfId="95" applyNumberFormat="1" applyFont="1" applyBorder="1">
      <alignment vertical="top"/>
      <protection/>
    </xf>
    <xf numFmtId="0" fontId="75" fillId="0" borderId="18" xfId="0" applyFont="1" applyBorder="1" applyAlignment="1">
      <alignment horizontal="justify" wrapText="1"/>
    </xf>
    <xf numFmtId="0" fontId="30" fillId="0" borderId="18" xfId="0" applyFont="1" applyBorder="1" applyAlignment="1">
      <alignment horizontal="justify" wrapText="1"/>
    </xf>
    <xf numFmtId="0" fontId="72" fillId="0" borderId="17" xfId="0" applyFont="1" applyBorder="1" applyAlignment="1">
      <alignment horizontal="justify" wrapText="1"/>
    </xf>
    <xf numFmtId="0" fontId="73" fillId="0" borderId="17" xfId="0" applyFont="1" applyBorder="1" applyAlignment="1" quotePrefix="1">
      <alignment horizontal="center" vertical="center" wrapText="1"/>
    </xf>
    <xf numFmtId="0" fontId="73" fillId="0" borderId="17" xfId="0" applyNumberFormat="1" applyFont="1" applyBorder="1" applyAlignment="1" quotePrefix="1">
      <alignment horizontal="center" vertical="center" wrapText="1"/>
    </xf>
    <xf numFmtId="0" fontId="77" fillId="0" borderId="17" xfId="0" applyFont="1" applyBorder="1" applyAlignment="1" quotePrefix="1">
      <alignment horizontal="center" vertical="center" wrapText="1"/>
    </xf>
    <xf numFmtId="49" fontId="26" fillId="0" borderId="17" xfId="95" applyNumberFormat="1" applyFont="1" applyBorder="1">
      <alignment vertical="top"/>
      <protection/>
    </xf>
    <xf numFmtId="180" fontId="26" fillId="0" borderId="17" xfId="95" applyNumberFormat="1" applyFont="1" applyBorder="1">
      <alignment vertical="top"/>
      <protection/>
    </xf>
    <xf numFmtId="180" fontId="27" fillId="0" borderId="17" xfId="95" applyNumberFormat="1" applyFont="1" applyBorder="1" applyAlignment="1">
      <alignment horizontal="center" vertical="top"/>
      <protection/>
    </xf>
    <xf numFmtId="0" fontId="72" fillId="0" borderId="19" xfId="0" applyFont="1" applyBorder="1" applyAlignment="1">
      <alignment horizontal="justify" wrapText="1"/>
    </xf>
    <xf numFmtId="180" fontId="27" fillId="0" borderId="17" xfId="95" applyNumberFormat="1" applyFont="1" applyBorder="1" applyAlignment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69" fillId="0" borderId="0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2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55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meresha_07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Итог" xfId="96"/>
    <cellStyle name="Итог 2" xfId="97"/>
    <cellStyle name="Контрольная ячейка" xfId="98"/>
    <cellStyle name="Контрольная ячейка 2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3" xfId="105"/>
    <cellStyle name="Обычный 4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Стиль 1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zoomScale="73" zoomScaleNormal="73" zoomScalePageLayoutView="0" workbookViewId="0" topLeftCell="B161">
      <selection activeCell="F180" sqref="F180"/>
    </sheetView>
  </sheetViews>
  <sheetFormatPr defaultColWidth="7.8515625" defaultRowHeight="12.75"/>
  <cols>
    <col min="1" max="1" width="17.28125" style="1" hidden="1" customWidth="1"/>
    <col min="2" max="2" width="21.421875" style="1" customWidth="1"/>
    <col min="3" max="3" width="21.140625" style="1" customWidth="1"/>
    <col min="4" max="4" width="24.140625" style="1" customWidth="1"/>
    <col min="5" max="5" width="60.00390625" style="1" customWidth="1"/>
    <col min="6" max="6" width="43.7109375" style="1" customWidth="1"/>
    <col min="7" max="8" width="21.421875" style="1" customWidth="1"/>
    <col min="9" max="9" width="19.7109375" style="1" customWidth="1"/>
    <col min="10" max="10" width="19.28125" style="1" customWidth="1"/>
    <col min="11" max="11" width="7.8515625" style="2" customWidth="1"/>
    <col min="12" max="12" width="15.140625" style="2" customWidth="1"/>
    <col min="13" max="185" width="7.8515625" style="2" customWidth="1"/>
    <col min="186" max="186" width="12.140625" style="2" customWidth="1"/>
    <col min="187" max="187" width="12.00390625" style="2" customWidth="1"/>
    <col min="188" max="188" width="13.7109375" style="2" customWidth="1"/>
    <col min="189" max="189" width="37.140625" style="2" customWidth="1"/>
    <col min="190" max="190" width="49.28125" style="2" customWidth="1"/>
    <col min="191" max="191" width="15.7109375" style="2" customWidth="1"/>
    <col min="192" max="192" width="16.28125" style="2" customWidth="1"/>
    <col min="193" max="193" width="16.140625" style="2" customWidth="1"/>
    <col min="194" max="194" width="20.28125" style="2" customWidth="1"/>
    <col min="195" max="16384" width="7.8515625" style="2" customWidth="1"/>
  </cols>
  <sheetData>
    <row r="1" spans="2:10" ht="4.5" customHeight="1">
      <c r="B1" s="84"/>
      <c r="C1" s="84"/>
      <c r="D1" s="84"/>
      <c r="E1" s="84"/>
      <c r="F1" s="84"/>
      <c r="G1" s="84"/>
      <c r="H1" s="84"/>
      <c r="I1" s="84"/>
      <c r="J1" s="84"/>
    </row>
    <row r="2" spans="7:10" ht="97.5" customHeight="1" hidden="1">
      <c r="G2" s="81" t="s">
        <v>45</v>
      </c>
      <c r="H2" s="81"/>
      <c r="I2" s="81"/>
      <c r="J2" s="81"/>
    </row>
    <row r="3" spans="2:10" ht="31.5" customHeight="1" hidden="1">
      <c r="B3" s="80" t="s">
        <v>43</v>
      </c>
      <c r="C3" s="80"/>
      <c r="D3" s="80"/>
      <c r="E3" s="80"/>
      <c r="F3" s="80"/>
      <c r="G3" s="80"/>
      <c r="H3" s="80"/>
      <c r="I3" s="80"/>
      <c r="J3" s="80"/>
    </row>
    <row r="4" spans="2:10" ht="20.25" hidden="1">
      <c r="B4" s="3"/>
      <c r="C4" s="4"/>
      <c r="D4" s="4"/>
      <c r="E4" s="4"/>
      <c r="F4" s="5"/>
      <c r="G4" s="5"/>
      <c r="H4" s="6"/>
      <c r="I4" s="5"/>
      <c r="J4" s="7" t="s">
        <v>8</v>
      </c>
    </row>
    <row r="5" spans="1:10" ht="152.25" customHeight="1" hidden="1" thickBot="1">
      <c r="A5" s="8"/>
      <c r="B5" s="9" t="s">
        <v>10</v>
      </c>
      <c r="C5" s="9" t="s">
        <v>11</v>
      </c>
      <c r="D5" s="9" t="s">
        <v>12</v>
      </c>
      <c r="E5" s="9" t="s">
        <v>9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</row>
    <row r="6" spans="1:10" s="15" customFormat="1" ht="92.25" customHeight="1" hidden="1" thickBot="1">
      <c r="A6" s="11"/>
      <c r="B6" s="22" t="s">
        <v>14</v>
      </c>
      <c r="C6" s="23" t="s">
        <v>15</v>
      </c>
      <c r="D6" s="24" t="s">
        <v>16</v>
      </c>
      <c r="E6" s="37" t="s">
        <v>13</v>
      </c>
      <c r="F6" s="41" t="s">
        <v>7</v>
      </c>
      <c r="G6" s="13"/>
      <c r="H6" s="13"/>
      <c r="I6" s="13"/>
      <c r="J6" s="39">
        <v>200000</v>
      </c>
    </row>
    <row r="7" spans="1:10" s="15" customFormat="1" ht="43.5" customHeight="1" hidden="1" thickBot="1">
      <c r="A7" s="11"/>
      <c r="B7" s="22" t="s">
        <v>17</v>
      </c>
      <c r="C7" s="23">
        <v>1010</v>
      </c>
      <c r="D7" s="27" t="s">
        <v>18</v>
      </c>
      <c r="E7" s="37" t="s">
        <v>19</v>
      </c>
      <c r="F7" s="41" t="s">
        <v>7</v>
      </c>
      <c r="G7" s="26"/>
      <c r="H7" s="26"/>
      <c r="I7" s="26"/>
      <c r="J7" s="40">
        <v>40000</v>
      </c>
    </row>
    <row r="8" spans="1:10" s="17" customFormat="1" ht="94.5" customHeight="1" hidden="1" thickBot="1">
      <c r="A8" s="16"/>
      <c r="B8" s="22" t="s">
        <v>20</v>
      </c>
      <c r="C8" s="22">
        <v>1020</v>
      </c>
      <c r="D8" s="27" t="s">
        <v>21</v>
      </c>
      <c r="E8" s="37" t="s">
        <v>22</v>
      </c>
      <c r="F8" s="41" t="s">
        <v>7</v>
      </c>
      <c r="G8" s="26"/>
      <c r="H8" s="26"/>
      <c r="I8" s="26"/>
      <c r="J8" s="39">
        <v>25000</v>
      </c>
    </row>
    <row r="9" spans="1:10" s="17" customFormat="1" ht="46.5" customHeight="1" hidden="1" thickBot="1">
      <c r="A9" s="16"/>
      <c r="B9" s="22" t="s">
        <v>23</v>
      </c>
      <c r="C9" s="22">
        <v>5032</v>
      </c>
      <c r="D9" s="27" t="s">
        <v>24</v>
      </c>
      <c r="E9" s="44" t="s">
        <v>25</v>
      </c>
      <c r="F9" s="41" t="s">
        <v>7</v>
      </c>
      <c r="G9" s="26"/>
      <c r="H9" s="26"/>
      <c r="I9" s="26"/>
      <c r="J9" s="39">
        <v>517250</v>
      </c>
    </row>
    <row r="10" spans="1:10" s="17" customFormat="1" ht="55.5" customHeight="1" hidden="1" thickBot="1">
      <c r="A10" s="16"/>
      <c r="B10" s="22" t="s">
        <v>26</v>
      </c>
      <c r="C10" s="22">
        <v>6030</v>
      </c>
      <c r="D10" s="27" t="s">
        <v>0</v>
      </c>
      <c r="E10" s="37" t="s">
        <v>27</v>
      </c>
      <c r="F10" s="41" t="s">
        <v>7</v>
      </c>
      <c r="G10" s="26"/>
      <c r="H10" s="26"/>
      <c r="I10" s="26"/>
      <c r="J10" s="39">
        <v>2176447</v>
      </c>
    </row>
    <row r="11" spans="1:10" s="17" customFormat="1" ht="71.25" customHeight="1" hidden="1" thickBot="1">
      <c r="A11" s="16"/>
      <c r="B11" s="22" t="s">
        <v>38</v>
      </c>
      <c r="C11" s="22">
        <v>7130</v>
      </c>
      <c r="D11" s="27" t="s">
        <v>39</v>
      </c>
      <c r="E11" s="37" t="s">
        <v>40</v>
      </c>
      <c r="F11" s="43" t="s">
        <v>42</v>
      </c>
      <c r="G11" s="26"/>
      <c r="H11" s="26"/>
      <c r="I11" s="26"/>
      <c r="J11" s="25">
        <v>150000</v>
      </c>
    </row>
    <row r="12" spans="1:10" s="17" customFormat="1" ht="78.75" customHeight="1" hidden="1" thickBot="1">
      <c r="A12" s="16"/>
      <c r="B12" s="22" t="s">
        <v>36</v>
      </c>
      <c r="C12" s="22">
        <v>7360</v>
      </c>
      <c r="D12" s="27" t="s">
        <v>37</v>
      </c>
      <c r="E12" s="42" t="s">
        <v>41</v>
      </c>
      <c r="F12" s="43" t="s">
        <v>44</v>
      </c>
      <c r="G12" s="26"/>
      <c r="H12" s="26"/>
      <c r="I12" s="26"/>
      <c r="J12" s="25">
        <v>2300000</v>
      </c>
    </row>
    <row r="13" spans="1:10" s="17" customFormat="1" ht="75" customHeight="1" hidden="1" thickBot="1">
      <c r="A13" s="16"/>
      <c r="B13" s="22" t="s">
        <v>28</v>
      </c>
      <c r="C13" s="22">
        <v>7440</v>
      </c>
      <c r="D13" s="27" t="s">
        <v>29</v>
      </c>
      <c r="E13" s="37" t="s">
        <v>30</v>
      </c>
      <c r="F13" s="41" t="s">
        <v>7</v>
      </c>
      <c r="G13" s="26"/>
      <c r="H13" s="26"/>
      <c r="I13" s="26"/>
      <c r="J13" s="39">
        <v>2500000</v>
      </c>
    </row>
    <row r="14" spans="1:10" s="17" customFormat="1" ht="64.5" customHeight="1" hidden="1" thickBot="1">
      <c r="A14" s="16"/>
      <c r="B14" s="22" t="s">
        <v>31</v>
      </c>
      <c r="C14" s="22">
        <v>7670</v>
      </c>
      <c r="D14" s="27" t="s">
        <v>32</v>
      </c>
      <c r="E14" s="37" t="s">
        <v>33</v>
      </c>
      <c r="F14" s="41" t="s">
        <v>7</v>
      </c>
      <c r="G14" s="26"/>
      <c r="H14" s="26"/>
      <c r="I14" s="26"/>
      <c r="J14" s="39">
        <v>1600000</v>
      </c>
    </row>
    <row r="15" spans="1:10" s="17" customFormat="1" ht="43.5" customHeight="1" hidden="1">
      <c r="A15" s="16"/>
      <c r="B15" s="18"/>
      <c r="C15" s="18"/>
      <c r="D15" s="12"/>
      <c r="E15" s="19" t="s">
        <v>6</v>
      </c>
      <c r="F15" s="14"/>
      <c r="G15" s="14"/>
      <c r="H15" s="14"/>
      <c r="I15" s="14"/>
      <c r="J15" s="38">
        <f>J6+J7+J8+J9+J10+J11+J12+J13+J14</f>
        <v>9508697</v>
      </c>
    </row>
    <row r="16" spans="1:10" s="17" customFormat="1" ht="23.25" customHeight="1" hidden="1">
      <c r="A16" s="16"/>
      <c r="B16" s="30"/>
      <c r="C16" s="30"/>
      <c r="D16" s="31"/>
      <c r="E16" s="32"/>
      <c r="F16" s="33"/>
      <c r="G16" s="33"/>
      <c r="H16" s="33"/>
      <c r="I16" s="33"/>
      <c r="J16" s="34"/>
    </row>
    <row r="17" spans="1:10" s="17" customFormat="1" ht="23.25" customHeight="1" hidden="1">
      <c r="A17" s="16"/>
      <c r="B17" s="45"/>
      <c r="C17" s="45"/>
      <c r="D17" s="46"/>
      <c r="E17" s="47"/>
      <c r="F17" s="48"/>
      <c r="G17" s="49"/>
      <c r="H17" s="49"/>
      <c r="I17" s="49"/>
      <c r="J17" s="50"/>
    </row>
    <row r="18" spans="1:10" s="17" customFormat="1" ht="23.25" customHeight="1" hidden="1">
      <c r="A18" s="16"/>
      <c r="B18" s="30"/>
      <c r="C18" s="30"/>
      <c r="D18" s="31"/>
      <c r="E18" s="32"/>
      <c r="F18" s="33"/>
      <c r="G18" s="33"/>
      <c r="H18" s="33"/>
      <c r="I18" s="33"/>
      <c r="J18" s="34"/>
    </row>
    <row r="19" spans="2:9" ht="20.25" hidden="1">
      <c r="B19" s="35" t="s">
        <v>34</v>
      </c>
      <c r="C19" s="36"/>
      <c r="D19" s="36"/>
      <c r="E19" s="36"/>
      <c r="F19" s="36"/>
      <c r="G19" s="36"/>
      <c r="H19" s="36"/>
      <c r="I19" s="35" t="s">
        <v>35</v>
      </c>
    </row>
    <row r="20" spans="1:16" ht="36" customHeight="1" hidden="1">
      <c r="A20" s="83"/>
      <c r="B20" s="83"/>
      <c r="C20" s="83"/>
      <c r="D20" s="83"/>
      <c r="E20" s="83"/>
      <c r="F20" s="83"/>
      <c r="G20" s="83"/>
      <c r="H20" s="83"/>
      <c r="I20" s="83"/>
      <c r="J20" s="20"/>
      <c r="K20" s="20"/>
      <c r="L20" s="20"/>
      <c r="M20" s="20"/>
      <c r="N20" s="20"/>
      <c r="O20" s="20"/>
      <c r="P20" s="20"/>
    </row>
    <row r="21" spans="1:16" ht="20.25" customHeight="1" hidden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28"/>
      <c r="L21" s="28"/>
      <c r="M21" s="28"/>
      <c r="N21" s="28"/>
      <c r="O21" s="28"/>
      <c r="P21" s="28"/>
    </row>
    <row r="22" spans="1:16" ht="22.5" customHeight="1" hidden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29"/>
      <c r="L22" s="29"/>
      <c r="M22" s="29"/>
      <c r="N22" s="29"/>
      <c r="O22" s="29"/>
      <c r="P22" s="29"/>
    </row>
    <row r="23" spans="1:16" ht="36" customHeight="1" hidden="1">
      <c r="A23" s="85"/>
      <c r="B23" s="85"/>
      <c r="C23" s="85"/>
      <c r="D23" s="85"/>
      <c r="E23" s="85"/>
      <c r="F23" s="85"/>
      <c r="G23" s="85"/>
      <c r="H23" s="85"/>
      <c r="I23" s="85"/>
      <c r="J23" s="21"/>
      <c r="K23" s="21"/>
      <c r="L23" s="21"/>
      <c r="M23" s="21"/>
      <c r="N23" s="21"/>
      <c r="O23" s="21"/>
      <c r="P23" s="21"/>
    </row>
    <row r="24" spans="7:16" ht="63.75" customHeight="1" hidden="1">
      <c r="G24" s="81" t="s">
        <v>55</v>
      </c>
      <c r="H24" s="81"/>
      <c r="I24" s="81"/>
      <c r="J24" s="81"/>
      <c r="K24" s="29"/>
      <c r="L24" s="29"/>
      <c r="M24" s="29"/>
      <c r="N24" s="29"/>
      <c r="O24" s="29"/>
      <c r="P24" s="29"/>
    </row>
    <row r="25" spans="2:10" ht="32.25" customHeight="1" hidden="1">
      <c r="B25" s="80" t="s">
        <v>43</v>
      </c>
      <c r="C25" s="80"/>
      <c r="D25" s="80"/>
      <c r="E25" s="80"/>
      <c r="F25" s="80"/>
      <c r="G25" s="80"/>
      <c r="H25" s="80"/>
      <c r="I25" s="80"/>
      <c r="J25" s="80"/>
    </row>
    <row r="26" spans="2:10" ht="20.25" hidden="1">
      <c r="B26" s="3"/>
      <c r="C26" s="4"/>
      <c r="D26" s="4"/>
      <c r="E26" s="4"/>
      <c r="F26" s="5"/>
      <c r="G26" s="5"/>
      <c r="H26" s="6"/>
      <c r="I26" s="5"/>
      <c r="J26" s="7" t="s">
        <v>8</v>
      </c>
    </row>
    <row r="27" spans="1:10" ht="154.5" customHeight="1" hidden="1">
      <c r="A27" s="8"/>
      <c r="B27" s="9" t="s">
        <v>10</v>
      </c>
      <c r="C27" s="9" t="s">
        <v>11</v>
      </c>
      <c r="D27" s="9" t="s">
        <v>12</v>
      </c>
      <c r="E27" s="9" t="s">
        <v>9</v>
      </c>
      <c r="F27" s="10" t="s">
        <v>1</v>
      </c>
      <c r="G27" s="10" t="s">
        <v>2</v>
      </c>
      <c r="H27" s="10" t="s">
        <v>3</v>
      </c>
      <c r="I27" s="10" t="s">
        <v>4</v>
      </c>
      <c r="J27" s="10" t="s">
        <v>5</v>
      </c>
    </row>
    <row r="28" spans="1:10" ht="42.75" customHeight="1" hidden="1" thickBot="1">
      <c r="A28" s="8"/>
      <c r="B28" s="51" t="s">
        <v>48</v>
      </c>
      <c r="C28" s="52"/>
      <c r="D28" s="53"/>
      <c r="E28" s="54" t="s">
        <v>49</v>
      </c>
      <c r="F28" s="10"/>
      <c r="G28" s="10"/>
      <c r="H28" s="10"/>
      <c r="I28" s="10"/>
      <c r="J28" s="10"/>
    </row>
    <row r="29" spans="1:10" ht="94.5" hidden="1" thickBot="1">
      <c r="A29" s="11"/>
      <c r="B29" s="22" t="s">
        <v>14</v>
      </c>
      <c r="C29" s="23" t="s">
        <v>15</v>
      </c>
      <c r="D29" s="24" t="s">
        <v>16</v>
      </c>
      <c r="E29" s="37" t="s">
        <v>13</v>
      </c>
      <c r="F29" s="41" t="s">
        <v>7</v>
      </c>
      <c r="G29" s="13"/>
      <c r="H29" s="13"/>
      <c r="I29" s="13"/>
      <c r="J29" s="39">
        <v>200000</v>
      </c>
    </row>
    <row r="30" spans="1:10" ht="21.75" hidden="1" thickBot="1">
      <c r="A30" s="11"/>
      <c r="B30" s="22" t="s">
        <v>17</v>
      </c>
      <c r="C30" s="23">
        <v>1010</v>
      </c>
      <c r="D30" s="27" t="s">
        <v>18</v>
      </c>
      <c r="E30" s="37" t="s">
        <v>19</v>
      </c>
      <c r="F30" s="41" t="s">
        <v>7</v>
      </c>
      <c r="G30" s="26"/>
      <c r="H30" s="26"/>
      <c r="I30" s="26"/>
      <c r="J30" s="40">
        <f>40000+50000+70000+600000</f>
        <v>760000</v>
      </c>
    </row>
    <row r="31" spans="1:10" ht="94.5" hidden="1" thickBot="1">
      <c r="A31" s="16"/>
      <c r="B31" s="22" t="s">
        <v>20</v>
      </c>
      <c r="C31" s="22">
        <v>1020</v>
      </c>
      <c r="D31" s="27" t="s">
        <v>21</v>
      </c>
      <c r="E31" s="37" t="s">
        <v>22</v>
      </c>
      <c r="F31" s="41" t="s">
        <v>7</v>
      </c>
      <c r="G31" s="26"/>
      <c r="H31" s="26"/>
      <c r="I31" s="26"/>
      <c r="J31" s="39">
        <f>25000+127941</f>
        <v>152941</v>
      </c>
    </row>
    <row r="32" spans="1:10" ht="57" hidden="1" thickBot="1">
      <c r="A32" s="16"/>
      <c r="B32" s="22" t="s">
        <v>50</v>
      </c>
      <c r="C32" s="22">
        <v>4060</v>
      </c>
      <c r="D32" s="27" t="s">
        <v>51</v>
      </c>
      <c r="E32" s="55" t="s">
        <v>52</v>
      </c>
      <c r="F32" s="41" t="s">
        <v>7</v>
      </c>
      <c r="G32" s="26"/>
      <c r="H32" s="26"/>
      <c r="I32" s="26"/>
      <c r="J32" s="39">
        <f>1175000-600000</f>
        <v>575000</v>
      </c>
    </row>
    <row r="33" spans="1:10" ht="57" hidden="1" thickBot="1">
      <c r="A33" s="16"/>
      <c r="B33" s="22" t="s">
        <v>23</v>
      </c>
      <c r="C33" s="22">
        <v>5032</v>
      </c>
      <c r="D33" s="27" t="s">
        <v>24</v>
      </c>
      <c r="E33" s="44" t="s">
        <v>25</v>
      </c>
      <c r="F33" s="41" t="s">
        <v>7</v>
      </c>
      <c r="G33" s="26"/>
      <c r="H33" s="26"/>
      <c r="I33" s="26"/>
      <c r="J33" s="39">
        <v>517250</v>
      </c>
    </row>
    <row r="34" spans="1:10" ht="38.25" hidden="1" thickBot="1">
      <c r="A34" s="16"/>
      <c r="B34" s="22" t="s">
        <v>53</v>
      </c>
      <c r="C34" s="22">
        <v>6013</v>
      </c>
      <c r="D34" s="27" t="s">
        <v>0</v>
      </c>
      <c r="E34" s="37" t="s">
        <v>54</v>
      </c>
      <c r="F34" s="41" t="s">
        <v>7</v>
      </c>
      <c r="G34" s="26"/>
      <c r="H34" s="26"/>
      <c r="I34" s="26"/>
      <c r="J34" s="39">
        <v>2486000</v>
      </c>
    </row>
    <row r="35" spans="1:10" ht="21.75" hidden="1" thickBot="1">
      <c r="A35" s="16"/>
      <c r="B35" s="22" t="s">
        <v>26</v>
      </c>
      <c r="C35" s="22">
        <v>6030</v>
      </c>
      <c r="D35" s="27" t="s">
        <v>0</v>
      </c>
      <c r="E35" s="37" t="s">
        <v>27</v>
      </c>
      <c r="F35" s="41" t="s">
        <v>7</v>
      </c>
      <c r="G35" s="26"/>
      <c r="H35" s="26"/>
      <c r="I35" s="26"/>
      <c r="J35" s="39">
        <f>2176447+3625000</f>
        <v>5801447</v>
      </c>
    </row>
    <row r="36" spans="1:10" ht="57" hidden="1" thickBot="1">
      <c r="A36" s="16"/>
      <c r="B36" s="22" t="s">
        <v>38</v>
      </c>
      <c r="C36" s="22">
        <v>7130</v>
      </c>
      <c r="D36" s="27" t="s">
        <v>39</v>
      </c>
      <c r="E36" s="37" t="s">
        <v>40</v>
      </c>
      <c r="F36" s="43" t="s">
        <v>42</v>
      </c>
      <c r="G36" s="26"/>
      <c r="H36" s="26"/>
      <c r="I36" s="26"/>
      <c r="J36" s="25">
        <v>150000</v>
      </c>
    </row>
    <row r="37" spans="1:10" ht="75.75" hidden="1" thickBot="1">
      <c r="A37" s="16"/>
      <c r="B37" s="22" t="s">
        <v>46</v>
      </c>
      <c r="C37" s="22">
        <v>7363</v>
      </c>
      <c r="D37" s="27" t="s">
        <v>37</v>
      </c>
      <c r="E37" s="42" t="s">
        <v>41</v>
      </c>
      <c r="F37" s="43" t="s">
        <v>44</v>
      </c>
      <c r="G37" s="26">
        <v>9858595</v>
      </c>
      <c r="H37" s="26">
        <v>46</v>
      </c>
      <c r="I37" s="26">
        <v>0</v>
      </c>
      <c r="J37" s="25">
        <f>2300000+3000000</f>
        <v>5300000</v>
      </c>
    </row>
    <row r="38" spans="1:10" ht="38.25" hidden="1" thickBot="1">
      <c r="A38" s="16"/>
      <c r="B38" s="22" t="s">
        <v>47</v>
      </c>
      <c r="C38" s="22">
        <v>7442</v>
      </c>
      <c r="D38" s="27" t="s">
        <v>29</v>
      </c>
      <c r="E38" s="37" t="s">
        <v>30</v>
      </c>
      <c r="F38" s="41" t="s">
        <v>7</v>
      </c>
      <c r="G38" s="26"/>
      <c r="H38" s="26"/>
      <c r="I38" s="26"/>
      <c r="J38" s="39">
        <f>2500000+25000</f>
        <v>2525000</v>
      </c>
    </row>
    <row r="39" spans="1:10" ht="38.25" hidden="1" thickBot="1">
      <c r="A39" s="16"/>
      <c r="B39" s="22" t="s">
        <v>31</v>
      </c>
      <c r="C39" s="22">
        <v>7670</v>
      </c>
      <c r="D39" s="27" t="s">
        <v>32</v>
      </c>
      <c r="E39" s="37" t="s">
        <v>33</v>
      </c>
      <c r="F39" s="41" t="s">
        <v>7</v>
      </c>
      <c r="G39" s="26"/>
      <c r="H39" s="26"/>
      <c r="I39" s="26"/>
      <c r="J39" s="39">
        <v>1600000</v>
      </c>
    </row>
    <row r="40" spans="1:10" ht="20.25" hidden="1">
      <c r="A40" s="16"/>
      <c r="B40" s="18"/>
      <c r="C40" s="18"/>
      <c r="D40" s="12"/>
      <c r="E40" s="19" t="s">
        <v>6</v>
      </c>
      <c r="F40" s="14"/>
      <c r="G40" s="14"/>
      <c r="H40" s="14"/>
      <c r="I40" s="14"/>
      <c r="J40" s="38">
        <f>J29+J30+J31+J33+J35+J36+J37+J38+J39+J32+J34</f>
        <v>20067638</v>
      </c>
    </row>
    <row r="41" spans="1:10" ht="20.25" hidden="1">
      <c r="A41" s="16"/>
      <c r="B41" s="30"/>
      <c r="C41" s="30"/>
      <c r="D41" s="31"/>
      <c r="E41" s="32"/>
      <c r="F41" s="33"/>
      <c r="G41" s="33"/>
      <c r="H41" s="33"/>
      <c r="I41" s="33"/>
      <c r="J41" s="34"/>
    </row>
    <row r="42" spans="1:10" ht="21" hidden="1">
      <c r="A42" s="16"/>
      <c r="B42" s="45"/>
      <c r="C42" s="45"/>
      <c r="D42" s="46"/>
      <c r="E42" s="47"/>
      <c r="F42" s="48"/>
      <c r="G42" s="49"/>
      <c r="H42" s="49"/>
      <c r="I42" s="49"/>
      <c r="J42" s="50"/>
    </row>
    <row r="43" spans="1:10" ht="20.25" hidden="1">
      <c r="A43" s="16"/>
      <c r="B43" s="30"/>
      <c r="C43" s="30"/>
      <c r="D43" s="31"/>
      <c r="E43" s="32"/>
      <c r="F43" s="33"/>
      <c r="G43" s="33"/>
      <c r="H43" s="33"/>
      <c r="I43" s="33"/>
      <c r="J43" s="34"/>
    </row>
    <row r="44" spans="2:9" ht="20.25" hidden="1">
      <c r="B44" s="35" t="s">
        <v>34</v>
      </c>
      <c r="C44" s="36"/>
      <c r="D44" s="36"/>
      <c r="E44" s="36"/>
      <c r="F44" s="36"/>
      <c r="G44" s="36"/>
      <c r="H44" s="36"/>
      <c r="I44" s="35" t="s">
        <v>35</v>
      </c>
    </row>
    <row r="45" spans="1:10" ht="20.25" hidden="1">
      <c r="A45" s="83"/>
      <c r="B45" s="83"/>
      <c r="C45" s="83"/>
      <c r="D45" s="83"/>
      <c r="E45" s="83"/>
      <c r="F45" s="83"/>
      <c r="G45" s="83"/>
      <c r="H45" s="83"/>
      <c r="I45" s="83"/>
      <c r="J45" s="20"/>
    </row>
    <row r="46" spans="7:10" ht="71.25" customHeight="1" hidden="1">
      <c r="G46" s="81" t="s">
        <v>56</v>
      </c>
      <c r="H46" s="81"/>
      <c r="I46" s="81"/>
      <c r="J46" s="81"/>
    </row>
    <row r="47" spans="2:10" ht="20.25" hidden="1">
      <c r="B47" s="80" t="s">
        <v>43</v>
      </c>
      <c r="C47" s="80"/>
      <c r="D47" s="80"/>
      <c r="E47" s="80"/>
      <c r="F47" s="80"/>
      <c r="G47" s="80"/>
      <c r="H47" s="80"/>
      <c r="I47" s="80"/>
      <c r="J47" s="80"/>
    </row>
    <row r="48" spans="2:10" ht="20.25" hidden="1">
      <c r="B48" s="3"/>
      <c r="C48" s="4"/>
      <c r="D48" s="4"/>
      <c r="E48" s="4"/>
      <c r="F48" s="5"/>
      <c r="G48" s="5"/>
      <c r="H48" s="6"/>
      <c r="I48" s="5"/>
      <c r="J48" s="7" t="s">
        <v>8</v>
      </c>
    </row>
    <row r="49" spans="2:10" ht="145.5" hidden="1">
      <c r="B49" s="9" t="s">
        <v>10</v>
      </c>
      <c r="C49" s="9" t="s">
        <v>11</v>
      </c>
      <c r="D49" s="9" t="s">
        <v>12</v>
      </c>
      <c r="E49" s="9" t="s">
        <v>9</v>
      </c>
      <c r="F49" s="10" t="s">
        <v>1</v>
      </c>
      <c r="G49" s="10" t="s">
        <v>2</v>
      </c>
      <c r="H49" s="10" t="s">
        <v>3</v>
      </c>
      <c r="I49" s="10" t="s">
        <v>4</v>
      </c>
      <c r="J49" s="10" t="s">
        <v>5</v>
      </c>
    </row>
    <row r="50" spans="2:10" ht="21" hidden="1" thickBot="1">
      <c r="B50" s="51" t="s">
        <v>48</v>
      </c>
      <c r="C50" s="52"/>
      <c r="D50" s="53"/>
      <c r="E50" s="54" t="s">
        <v>49</v>
      </c>
      <c r="F50" s="10"/>
      <c r="G50" s="10"/>
      <c r="H50" s="10"/>
      <c r="I50" s="10"/>
      <c r="J50" s="58">
        <f>J51+J52+J53+J54+J55+J56+J57+J58+J59+J60+J61</f>
        <v>19698187</v>
      </c>
    </row>
    <row r="51" spans="2:10" ht="94.5" hidden="1" thickBot="1">
      <c r="B51" s="22" t="s">
        <v>14</v>
      </c>
      <c r="C51" s="23" t="s">
        <v>15</v>
      </c>
      <c r="D51" s="24" t="s">
        <v>16</v>
      </c>
      <c r="E51" s="37" t="s">
        <v>13</v>
      </c>
      <c r="F51" s="41" t="s">
        <v>7</v>
      </c>
      <c r="G51" s="13"/>
      <c r="H51" s="13"/>
      <c r="I51" s="13"/>
      <c r="J51" s="39">
        <v>200000</v>
      </c>
    </row>
    <row r="52" spans="2:10" ht="21.75" hidden="1" thickBot="1">
      <c r="B52" s="22" t="s">
        <v>17</v>
      </c>
      <c r="C52" s="23">
        <v>1010</v>
      </c>
      <c r="D52" s="27" t="s">
        <v>18</v>
      </c>
      <c r="E52" s="37" t="s">
        <v>19</v>
      </c>
      <c r="F52" s="41" t="s">
        <v>7</v>
      </c>
      <c r="G52" s="26"/>
      <c r="H52" s="26"/>
      <c r="I52" s="26"/>
      <c r="J52" s="39">
        <v>73490</v>
      </c>
    </row>
    <row r="53" spans="2:10" ht="57" hidden="1" thickBot="1">
      <c r="B53" s="22" t="s">
        <v>50</v>
      </c>
      <c r="C53" s="22">
        <v>4060</v>
      </c>
      <c r="D53" s="27" t="s">
        <v>51</v>
      </c>
      <c r="E53" s="55" t="s">
        <v>52</v>
      </c>
      <c r="F53" s="41" t="s">
        <v>7</v>
      </c>
      <c r="G53" s="26"/>
      <c r="H53" s="26"/>
      <c r="I53" s="26"/>
      <c r="J53" s="39">
        <v>775000</v>
      </c>
    </row>
    <row r="54" spans="2:10" ht="57" hidden="1" thickBot="1">
      <c r="B54" s="22" t="s">
        <v>23</v>
      </c>
      <c r="C54" s="22">
        <v>5032</v>
      </c>
      <c r="D54" s="27" t="s">
        <v>24</v>
      </c>
      <c r="E54" s="44" t="s">
        <v>25</v>
      </c>
      <c r="F54" s="41" t="s">
        <v>7</v>
      </c>
      <c r="G54" s="26"/>
      <c r="H54" s="26"/>
      <c r="I54" s="26"/>
      <c r="J54" s="39">
        <v>517250</v>
      </c>
    </row>
    <row r="55" spans="2:10" ht="38.25" hidden="1" thickBot="1">
      <c r="B55" s="22" t="s">
        <v>53</v>
      </c>
      <c r="C55" s="22">
        <v>6013</v>
      </c>
      <c r="D55" s="27" t="s">
        <v>0</v>
      </c>
      <c r="E55" s="37" t="s">
        <v>54</v>
      </c>
      <c r="F55" s="41" t="s">
        <v>7</v>
      </c>
      <c r="G55" s="26"/>
      <c r="H55" s="26"/>
      <c r="I55" s="26"/>
      <c r="J55" s="39">
        <v>2486000</v>
      </c>
    </row>
    <row r="56" spans="2:10" ht="21.75" hidden="1" thickBot="1">
      <c r="B56" s="22" t="s">
        <v>26</v>
      </c>
      <c r="C56" s="22">
        <v>6030</v>
      </c>
      <c r="D56" s="27" t="s">
        <v>0</v>
      </c>
      <c r="E56" s="37" t="s">
        <v>27</v>
      </c>
      <c r="F56" s="41" t="s">
        <v>7</v>
      </c>
      <c r="G56" s="26"/>
      <c r="H56" s="26"/>
      <c r="I56" s="26"/>
      <c r="J56" s="39">
        <v>6001447</v>
      </c>
    </row>
    <row r="57" spans="2:10" ht="57" hidden="1" thickBot="1">
      <c r="B57" s="22" t="s">
        <v>38</v>
      </c>
      <c r="C57" s="22">
        <v>7130</v>
      </c>
      <c r="D57" s="27" t="s">
        <v>39</v>
      </c>
      <c r="E57" s="37" t="s">
        <v>40</v>
      </c>
      <c r="F57" s="43" t="s">
        <v>42</v>
      </c>
      <c r="G57" s="26"/>
      <c r="H57" s="26"/>
      <c r="I57" s="26"/>
      <c r="J57" s="39">
        <v>150000</v>
      </c>
    </row>
    <row r="58" spans="2:10" ht="75.75" hidden="1" thickBot="1">
      <c r="B58" s="22" t="s">
        <v>46</v>
      </c>
      <c r="C58" s="22">
        <v>7363</v>
      </c>
      <c r="D58" s="27" t="s">
        <v>37</v>
      </c>
      <c r="E58" s="42" t="s">
        <v>41</v>
      </c>
      <c r="F58" s="43" t="s">
        <v>44</v>
      </c>
      <c r="G58" s="26">
        <v>9858595</v>
      </c>
      <c r="H58" s="26">
        <v>46</v>
      </c>
      <c r="I58" s="26">
        <v>0</v>
      </c>
      <c r="J58" s="39">
        <f>2300000+3000000</f>
        <v>5300000</v>
      </c>
    </row>
    <row r="59" spans="2:10" ht="38.25" hidden="1" thickBot="1">
      <c r="B59" s="22" t="s">
        <v>47</v>
      </c>
      <c r="C59" s="22">
        <v>7442</v>
      </c>
      <c r="D59" s="27" t="s">
        <v>29</v>
      </c>
      <c r="E59" s="37" t="s">
        <v>30</v>
      </c>
      <c r="F59" s="41" t="s">
        <v>7</v>
      </c>
      <c r="G59" s="26"/>
      <c r="H59" s="26"/>
      <c r="I59" s="26"/>
      <c r="J59" s="39">
        <f>2500000+25000</f>
        <v>2525000</v>
      </c>
    </row>
    <row r="60" spans="2:10" ht="38.25" hidden="1" thickBot="1">
      <c r="B60" s="22" t="s">
        <v>31</v>
      </c>
      <c r="C60" s="22">
        <v>7670</v>
      </c>
      <c r="D60" s="27" t="s">
        <v>32</v>
      </c>
      <c r="E60" s="37" t="s">
        <v>33</v>
      </c>
      <c r="F60" s="41" t="s">
        <v>7</v>
      </c>
      <c r="G60" s="26"/>
      <c r="H60" s="26"/>
      <c r="I60" s="26"/>
      <c r="J60" s="39">
        <v>1600000</v>
      </c>
    </row>
    <row r="61" spans="2:10" ht="21" hidden="1">
      <c r="B61" s="22" t="s">
        <v>57</v>
      </c>
      <c r="C61" s="22">
        <v>9770</v>
      </c>
      <c r="D61" s="27" t="s">
        <v>58</v>
      </c>
      <c r="E61" s="47" t="s">
        <v>59</v>
      </c>
      <c r="F61" s="41" t="s">
        <v>7</v>
      </c>
      <c r="G61" s="26"/>
      <c r="H61" s="26"/>
      <c r="I61" s="26"/>
      <c r="J61" s="39">
        <v>70000</v>
      </c>
    </row>
    <row r="62" spans="2:10" ht="21" hidden="1">
      <c r="B62" s="57" t="s">
        <v>60</v>
      </c>
      <c r="C62" s="22"/>
      <c r="D62" s="27"/>
      <c r="E62" s="56" t="s">
        <v>61</v>
      </c>
      <c r="F62" s="41"/>
      <c r="G62" s="26"/>
      <c r="H62" s="26"/>
      <c r="I62" s="26"/>
      <c r="J62" s="39">
        <f>J63</f>
        <v>1094439</v>
      </c>
    </row>
    <row r="63" spans="2:10" ht="38.25" hidden="1" thickBot="1">
      <c r="B63" s="57" t="s">
        <v>62</v>
      </c>
      <c r="C63" s="22"/>
      <c r="D63" s="27"/>
      <c r="E63" s="56" t="s">
        <v>63</v>
      </c>
      <c r="F63" s="41"/>
      <c r="G63" s="26"/>
      <c r="H63" s="26"/>
      <c r="I63" s="26"/>
      <c r="J63" s="39">
        <f>J64+J65</f>
        <v>1094439</v>
      </c>
    </row>
    <row r="64" spans="2:10" ht="21.75" hidden="1" thickBot="1">
      <c r="B64" s="57" t="s">
        <v>64</v>
      </c>
      <c r="C64" s="23">
        <v>1010</v>
      </c>
      <c r="D64" s="27" t="s">
        <v>18</v>
      </c>
      <c r="E64" s="37" t="s">
        <v>19</v>
      </c>
      <c r="F64" s="41" t="s">
        <v>7</v>
      </c>
      <c r="G64" s="26"/>
      <c r="H64" s="26"/>
      <c r="I64" s="26"/>
      <c r="J64" s="39">
        <v>686510</v>
      </c>
    </row>
    <row r="65" spans="2:10" ht="94.5" hidden="1" thickBot="1">
      <c r="B65" s="22" t="s">
        <v>20</v>
      </c>
      <c r="C65" s="22">
        <v>1020</v>
      </c>
      <c r="D65" s="27" t="s">
        <v>21</v>
      </c>
      <c r="E65" s="37" t="s">
        <v>22</v>
      </c>
      <c r="F65" s="41" t="s">
        <v>7</v>
      </c>
      <c r="G65" s="26"/>
      <c r="H65" s="26"/>
      <c r="I65" s="26"/>
      <c r="J65" s="39">
        <v>407929</v>
      </c>
    </row>
    <row r="66" spans="2:10" ht="20.25" hidden="1">
      <c r="B66" s="18"/>
      <c r="C66" s="18"/>
      <c r="D66" s="12"/>
      <c r="E66" s="19" t="s">
        <v>6</v>
      </c>
      <c r="F66" s="14"/>
      <c r="G66" s="14"/>
      <c r="H66" s="14"/>
      <c r="I66" s="14"/>
      <c r="J66" s="38">
        <f>J50+J62</f>
        <v>20792626</v>
      </c>
    </row>
    <row r="67" spans="2:10" ht="20.25" hidden="1">
      <c r="B67" s="30"/>
      <c r="C67" s="30"/>
      <c r="D67" s="31"/>
      <c r="E67" s="32"/>
      <c r="F67" s="33"/>
      <c r="G67" s="33"/>
      <c r="H67" s="33"/>
      <c r="I67" s="33"/>
      <c r="J67" s="34"/>
    </row>
    <row r="68" spans="2:10" ht="21" hidden="1">
      <c r="B68" s="45"/>
      <c r="C68" s="45"/>
      <c r="D68" s="46"/>
      <c r="E68" s="47"/>
      <c r="F68" s="48"/>
      <c r="G68" s="49"/>
      <c r="H68" s="49"/>
      <c r="I68" s="49"/>
      <c r="J68" s="50"/>
    </row>
    <row r="69" spans="2:10" ht="20.25" hidden="1">
      <c r="B69" s="30"/>
      <c r="C69" s="30"/>
      <c r="D69" s="31"/>
      <c r="E69" s="32"/>
      <c r="F69" s="33"/>
      <c r="G69" s="33"/>
      <c r="H69" s="33"/>
      <c r="I69" s="33"/>
      <c r="J69" s="34"/>
    </row>
    <row r="70" spans="2:9" ht="20.25" hidden="1">
      <c r="B70" s="35" t="s">
        <v>34</v>
      </c>
      <c r="C70" s="36"/>
      <c r="D70" s="36"/>
      <c r="E70" s="36"/>
      <c r="F70" s="36"/>
      <c r="G70" s="36"/>
      <c r="H70" s="36"/>
      <c r="I70" s="35" t="s">
        <v>35</v>
      </c>
    </row>
    <row r="71" ht="20.25" hidden="1"/>
    <row r="72" spans="7:10" ht="81.75" customHeight="1" hidden="1">
      <c r="G72" s="81" t="s">
        <v>65</v>
      </c>
      <c r="H72" s="81"/>
      <c r="I72" s="81"/>
      <c r="J72" s="81"/>
    </row>
    <row r="73" spans="2:10" ht="26.25" customHeight="1" hidden="1">
      <c r="B73" s="80" t="s">
        <v>43</v>
      </c>
      <c r="C73" s="80"/>
      <c r="D73" s="80"/>
      <c r="E73" s="80"/>
      <c r="F73" s="80"/>
      <c r="G73" s="80"/>
      <c r="H73" s="80"/>
      <c r="I73" s="80"/>
      <c r="J73" s="80"/>
    </row>
    <row r="74" spans="2:10" ht="20.25" hidden="1">
      <c r="B74" s="3"/>
      <c r="C74" s="4"/>
      <c r="D74" s="4"/>
      <c r="E74" s="4"/>
      <c r="F74" s="5"/>
      <c r="G74" s="5"/>
      <c r="H74" s="6"/>
      <c r="I74" s="5"/>
      <c r="J74" s="7" t="s">
        <v>8</v>
      </c>
    </row>
    <row r="75" spans="2:10" ht="145.5" hidden="1">
      <c r="B75" s="9" t="s">
        <v>10</v>
      </c>
      <c r="C75" s="9" t="s">
        <v>11</v>
      </c>
      <c r="D75" s="9" t="s">
        <v>12</v>
      </c>
      <c r="E75" s="9" t="s">
        <v>9</v>
      </c>
      <c r="F75" s="10" t="s">
        <v>1</v>
      </c>
      <c r="G75" s="10" t="s">
        <v>2</v>
      </c>
      <c r="H75" s="10" t="s">
        <v>3</v>
      </c>
      <c r="I75" s="10" t="s">
        <v>4</v>
      </c>
      <c r="J75" s="10" t="s">
        <v>5</v>
      </c>
    </row>
    <row r="76" spans="2:10" ht="21" hidden="1" thickBot="1">
      <c r="B76" s="51" t="s">
        <v>48</v>
      </c>
      <c r="C76" s="52"/>
      <c r="D76" s="53"/>
      <c r="E76" s="54" t="s">
        <v>49</v>
      </c>
      <c r="F76" s="10"/>
      <c r="G76" s="10"/>
      <c r="H76" s="10"/>
      <c r="I76" s="10"/>
      <c r="J76" s="58">
        <f>J77+J78+J79+J81+J82+J83+J84+J85+J86+J87+J88+J80</f>
        <v>24720587</v>
      </c>
    </row>
    <row r="77" spans="2:10" ht="94.5" hidden="1" thickBot="1">
      <c r="B77" s="22" t="s">
        <v>14</v>
      </c>
      <c r="C77" s="23" t="s">
        <v>15</v>
      </c>
      <c r="D77" s="24" t="s">
        <v>16</v>
      </c>
      <c r="E77" s="37" t="s">
        <v>13</v>
      </c>
      <c r="F77" s="41" t="s">
        <v>7</v>
      </c>
      <c r="G77" s="13"/>
      <c r="H77" s="13"/>
      <c r="I77" s="13"/>
      <c r="J77" s="39">
        <v>200000</v>
      </c>
    </row>
    <row r="78" spans="2:10" ht="21.75" hidden="1" thickBot="1">
      <c r="B78" s="22" t="s">
        <v>17</v>
      </c>
      <c r="C78" s="23">
        <v>1010</v>
      </c>
      <c r="D78" s="27" t="s">
        <v>18</v>
      </c>
      <c r="E78" s="37" t="s">
        <v>19</v>
      </c>
      <c r="F78" s="41" t="s">
        <v>7</v>
      </c>
      <c r="G78" s="26"/>
      <c r="H78" s="26"/>
      <c r="I78" s="26"/>
      <c r="J78" s="39">
        <v>73490</v>
      </c>
    </row>
    <row r="79" spans="2:10" ht="57" hidden="1" thickBot="1">
      <c r="B79" s="22" t="s">
        <v>50</v>
      </c>
      <c r="C79" s="22">
        <v>4060</v>
      </c>
      <c r="D79" s="27" t="s">
        <v>51</v>
      </c>
      <c r="E79" s="55" t="s">
        <v>52</v>
      </c>
      <c r="F79" s="41" t="s">
        <v>7</v>
      </c>
      <c r="G79" s="26"/>
      <c r="H79" s="26"/>
      <c r="I79" s="26"/>
      <c r="J79" s="39">
        <v>16984</v>
      </c>
    </row>
    <row r="80" spans="2:10" ht="38.25" hidden="1" thickBot="1">
      <c r="B80" s="22" t="s">
        <v>70</v>
      </c>
      <c r="C80" s="22">
        <v>4081</v>
      </c>
      <c r="D80" s="27" t="s">
        <v>71</v>
      </c>
      <c r="E80" s="55" t="s">
        <v>72</v>
      </c>
      <c r="F80" s="41" t="s">
        <v>7</v>
      </c>
      <c r="G80" s="26"/>
      <c r="H80" s="26"/>
      <c r="I80" s="26"/>
      <c r="J80" s="39">
        <v>758016</v>
      </c>
    </row>
    <row r="81" spans="2:10" ht="57" hidden="1" thickBot="1">
      <c r="B81" s="22" t="s">
        <v>23</v>
      </c>
      <c r="C81" s="22">
        <v>5032</v>
      </c>
      <c r="D81" s="27" t="s">
        <v>24</v>
      </c>
      <c r="E81" s="44" t="s">
        <v>25</v>
      </c>
      <c r="F81" s="41" t="s">
        <v>7</v>
      </c>
      <c r="G81" s="26"/>
      <c r="H81" s="26"/>
      <c r="I81" s="26"/>
      <c r="J81" s="39">
        <v>517250</v>
      </c>
    </row>
    <row r="82" spans="2:10" ht="38.25" hidden="1" thickBot="1">
      <c r="B82" s="22" t="s">
        <v>53</v>
      </c>
      <c r="C82" s="22">
        <v>6013</v>
      </c>
      <c r="D82" s="27" t="s">
        <v>0</v>
      </c>
      <c r="E82" s="37" t="s">
        <v>54</v>
      </c>
      <c r="F82" s="41" t="s">
        <v>7</v>
      </c>
      <c r="G82" s="26"/>
      <c r="H82" s="26"/>
      <c r="I82" s="26"/>
      <c r="J82" s="39">
        <v>4008400</v>
      </c>
    </row>
    <row r="83" spans="2:10" ht="21.75" hidden="1" thickBot="1">
      <c r="B83" s="22" t="s">
        <v>26</v>
      </c>
      <c r="C83" s="22">
        <v>6030</v>
      </c>
      <c r="D83" s="27" t="s">
        <v>0</v>
      </c>
      <c r="E83" s="37" t="s">
        <v>27</v>
      </c>
      <c r="F83" s="41" t="s">
        <v>7</v>
      </c>
      <c r="G83" s="26"/>
      <c r="H83" s="26"/>
      <c r="I83" s="26"/>
      <c r="J83" s="39">
        <v>9201447</v>
      </c>
    </row>
    <row r="84" spans="2:10" ht="57" hidden="1" thickBot="1">
      <c r="B84" s="22" t="s">
        <v>38</v>
      </c>
      <c r="C84" s="22">
        <v>7130</v>
      </c>
      <c r="D84" s="27" t="s">
        <v>39</v>
      </c>
      <c r="E84" s="37" t="s">
        <v>40</v>
      </c>
      <c r="F84" s="43" t="s">
        <v>42</v>
      </c>
      <c r="G84" s="26"/>
      <c r="H84" s="26"/>
      <c r="I84" s="26"/>
      <c r="J84" s="39">
        <v>150000</v>
      </c>
    </row>
    <row r="85" spans="2:10" ht="75.75" hidden="1" thickBot="1">
      <c r="B85" s="22" t="s">
        <v>46</v>
      </c>
      <c r="C85" s="22">
        <v>7363</v>
      </c>
      <c r="D85" s="27" t="s">
        <v>37</v>
      </c>
      <c r="E85" s="42" t="s">
        <v>41</v>
      </c>
      <c r="F85" s="43" t="s">
        <v>44</v>
      </c>
      <c r="G85" s="26">
        <v>9858595</v>
      </c>
      <c r="H85" s="26">
        <v>46</v>
      </c>
      <c r="I85" s="26">
        <v>0</v>
      </c>
      <c r="J85" s="39">
        <f>2300000+3000000</f>
        <v>5300000</v>
      </c>
    </row>
    <row r="86" spans="2:10" ht="38.25" hidden="1" thickBot="1">
      <c r="B86" s="22" t="s">
        <v>47</v>
      </c>
      <c r="C86" s="22">
        <v>7442</v>
      </c>
      <c r="D86" s="27" t="s">
        <v>29</v>
      </c>
      <c r="E86" s="37" t="s">
        <v>30</v>
      </c>
      <c r="F86" s="41" t="s">
        <v>7</v>
      </c>
      <c r="G86" s="26"/>
      <c r="H86" s="26"/>
      <c r="I86" s="26"/>
      <c r="J86" s="39">
        <f>2500000+25000</f>
        <v>2525000</v>
      </c>
    </row>
    <row r="87" spans="2:10" ht="38.25" hidden="1" thickBot="1">
      <c r="B87" s="22" t="s">
        <v>31</v>
      </c>
      <c r="C87" s="22">
        <v>7670</v>
      </c>
      <c r="D87" s="27" t="s">
        <v>32</v>
      </c>
      <c r="E87" s="37" t="s">
        <v>33</v>
      </c>
      <c r="F87" s="41" t="s">
        <v>7</v>
      </c>
      <c r="G87" s="26"/>
      <c r="H87" s="26"/>
      <c r="I87" s="26"/>
      <c r="J87" s="39">
        <v>1900000</v>
      </c>
    </row>
    <row r="88" spans="2:10" ht="21" hidden="1">
      <c r="B88" s="22" t="s">
        <v>57</v>
      </c>
      <c r="C88" s="22">
        <v>9770</v>
      </c>
      <c r="D88" s="27" t="s">
        <v>58</v>
      </c>
      <c r="E88" s="47" t="s">
        <v>59</v>
      </c>
      <c r="F88" s="41" t="s">
        <v>7</v>
      </c>
      <c r="G88" s="26"/>
      <c r="H88" s="26"/>
      <c r="I88" s="26"/>
      <c r="J88" s="39">
        <v>70000</v>
      </c>
    </row>
    <row r="89" spans="2:10" ht="21" hidden="1">
      <c r="B89" s="57" t="s">
        <v>60</v>
      </c>
      <c r="C89" s="22"/>
      <c r="D89" s="27"/>
      <c r="E89" s="56" t="s">
        <v>61</v>
      </c>
      <c r="F89" s="41"/>
      <c r="G89" s="26"/>
      <c r="H89" s="26"/>
      <c r="I89" s="26"/>
      <c r="J89" s="39">
        <f>J90</f>
        <v>1609343</v>
      </c>
    </row>
    <row r="90" spans="2:10" ht="38.25" hidden="1" thickBot="1">
      <c r="B90" s="57" t="s">
        <v>62</v>
      </c>
      <c r="C90" s="22"/>
      <c r="D90" s="27"/>
      <c r="E90" s="56" t="s">
        <v>63</v>
      </c>
      <c r="F90" s="41"/>
      <c r="G90" s="26"/>
      <c r="H90" s="26"/>
      <c r="I90" s="26"/>
      <c r="J90" s="39">
        <f>J91+J92+J93</f>
        <v>1609343</v>
      </c>
    </row>
    <row r="91" spans="2:10" ht="21.75" hidden="1" thickBot="1">
      <c r="B91" s="57" t="s">
        <v>64</v>
      </c>
      <c r="C91" s="23">
        <v>1010</v>
      </c>
      <c r="D91" s="27" t="s">
        <v>18</v>
      </c>
      <c r="E91" s="37" t="s">
        <v>19</v>
      </c>
      <c r="F91" s="41" t="s">
        <v>7</v>
      </c>
      <c r="G91" s="26"/>
      <c r="H91" s="26"/>
      <c r="I91" s="26"/>
      <c r="J91" s="39">
        <v>686510</v>
      </c>
    </row>
    <row r="92" spans="2:10" ht="94.5" hidden="1" thickBot="1">
      <c r="B92" s="22" t="s">
        <v>67</v>
      </c>
      <c r="C92" s="22">
        <v>1020</v>
      </c>
      <c r="D92" s="27" t="s">
        <v>21</v>
      </c>
      <c r="E92" s="37" t="s">
        <v>22</v>
      </c>
      <c r="F92" s="41" t="s">
        <v>7</v>
      </c>
      <c r="G92" s="26"/>
      <c r="H92" s="26"/>
      <c r="I92" s="26"/>
      <c r="J92" s="39">
        <v>898833</v>
      </c>
    </row>
    <row r="93" spans="2:10" ht="38.25" hidden="1" thickBot="1">
      <c r="B93" s="22" t="s">
        <v>66</v>
      </c>
      <c r="C93" s="22">
        <v>1161</v>
      </c>
      <c r="D93" s="27" t="s">
        <v>68</v>
      </c>
      <c r="E93" s="37" t="s">
        <v>69</v>
      </c>
      <c r="F93" s="41" t="s">
        <v>7</v>
      </c>
      <c r="G93" s="26"/>
      <c r="H93" s="26"/>
      <c r="I93" s="26"/>
      <c r="J93" s="39">
        <v>24000</v>
      </c>
    </row>
    <row r="94" spans="2:10" ht="20.25" hidden="1">
      <c r="B94" s="18"/>
      <c r="C94" s="18"/>
      <c r="D94" s="12"/>
      <c r="E94" s="19" t="s">
        <v>6</v>
      </c>
      <c r="F94" s="14"/>
      <c r="G94" s="14"/>
      <c r="H94" s="14"/>
      <c r="I94" s="14"/>
      <c r="J94" s="38">
        <f>J76+J89</f>
        <v>26329930</v>
      </c>
    </row>
    <row r="95" spans="2:10" ht="20.25" hidden="1">
      <c r="B95" s="30"/>
      <c r="C95" s="30"/>
      <c r="D95" s="31"/>
      <c r="E95" s="32"/>
      <c r="F95" s="33"/>
      <c r="G95" s="33"/>
      <c r="H95" s="33"/>
      <c r="I95" s="33"/>
      <c r="J95" s="34"/>
    </row>
    <row r="96" spans="2:10" ht="21" hidden="1">
      <c r="B96" s="45"/>
      <c r="C96" s="45"/>
      <c r="D96" s="46"/>
      <c r="E96" s="47"/>
      <c r="F96" s="48"/>
      <c r="G96" s="49"/>
      <c r="H96" s="49"/>
      <c r="I96" s="49"/>
      <c r="J96" s="50"/>
    </row>
    <row r="97" spans="2:10" ht="20.25" hidden="1">
      <c r="B97" s="30"/>
      <c r="C97" s="30"/>
      <c r="D97" s="31"/>
      <c r="E97" s="32"/>
      <c r="F97" s="33"/>
      <c r="G97" s="33"/>
      <c r="H97" s="33"/>
      <c r="I97" s="33"/>
      <c r="J97" s="34"/>
    </row>
    <row r="98" spans="2:9" ht="20.25" hidden="1">
      <c r="B98" s="35" t="s">
        <v>34</v>
      </c>
      <c r="C98" s="36"/>
      <c r="D98" s="36"/>
      <c r="E98" s="36"/>
      <c r="F98" s="36"/>
      <c r="G98" s="36"/>
      <c r="H98" s="36"/>
      <c r="I98" s="35" t="s">
        <v>35</v>
      </c>
    </row>
    <row r="99" spans="7:10" ht="79.5" customHeight="1" hidden="1">
      <c r="G99" s="81" t="s">
        <v>73</v>
      </c>
      <c r="H99" s="81"/>
      <c r="I99" s="81"/>
      <c r="J99" s="81"/>
    </row>
    <row r="100" spans="2:10" ht="37.5" customHeight="1" hidden="1">
      <c r="B100" s="80" t="s">
        <v>43</v>
      </c>
      <c r="C100" s="80"/>
      <c r="D100" s="80"/>
      <c r="E100" s="80"/>
      <c r="F100" s="80"/>
      <c r="G100" s="80"/>
      <c r="H100" s="80"/>
      <c r="I100" s="80"/>
      <c r="J100" s="80"/>
    </row>
    <row r="101" spans="2:10" ht="20.25" hidden="1">
      <c r="B101" s="3"/>
      <c r="C101" s="4"/>
      <c r="D101" s="4"/>
      <c r="E101" s="4"/>
      <c r="F101" s="5"/>
      <c r="G101" s="5"/>
      <c r="H101" s="6"/>
      <c r="I101" s="5"/>
      <c r="J101" s="7" t="s">
        <v>8</v>
      </c>
    </row>
    <row r="102" spans="2:10" ht="145.5" hidden="1">
      <c r="B102" s="9" t="s">
        <v>10</v>
      </c>
      <c r="C102" s="9" t="s">
        <v>11</v>
      </c>
      <c r="D102" s="9" t="s">
        <v>12</v>
      </c>
      <c r="E102" s="9" t="s">
        <v>9</v>
      </c>
      <c r="F102" s="10" t="s">
        <v>1</v>
      </c>
      <c r="G102" s="10" t="s">
        <v>2</v>
      </c>
      <c r="H102" s="10" t="s">
        <v>3</v>
      </c>
      <c r="I102" s="10" t="s">
        <v>4</v>
      </c>
      <c r="J102" s="10" t="s">
        <v>5</v>
      </c>
    </row>
    <row r="103" spans="2:10" ht="21" hidden="1" thickBot="1">
      <c r="B103" s="51" t="s">
        <v>48</v>
      </c>
      <c r="C103" s="52"/>
      <c r="D103" s="53"/>
      <c r="E103" s="54" t="s">
        <v>49</v>
      </c>
      <c r="F103" s="10"/>
      <c r="G103" s="10"/>
      <c r="H103" s="10"/>
      <c r="I103" s="10"/>
      <c r="J103" s="58">
        <f>J104+J105+J107+J109+J110+J111+J112+J113+J115+J116+J117+J108+J106+J114</f>
        <v>26208783</v>
      </c>
    </row>
    <row r="104" spans="2:10" ht="94.5" hidden="1" thickBot="1">
      <c r="B104" s="22" t="s">
        <v>14</v>
      </c>
      <c r="C104" s="23" t="s">
        <v>15</v>
      </c>
      <c r="D104" s="24" t="s">
        <v>16</v>
      </c>
      <c r="E104" s="37" t="s">
        <v>13</v>
      </c>
      <c r="F104" s="41" t="s">
        <v>7</v>
      </c>
      <c r="G104" s="13"/>
      <c r="H104" s="13"/>
      <c r="I104" s="13"/>
      <c r="J104" s="39">
        <v>288196</v>
      </c>
    </row>
    <row r="105" spans="2:10" ht="21.75" hidden="1" thickBot="1">
      <c r="B105" s="22" t="s">
        <v>17</v>
      </c>
      <c r="C105" s="23">
        <v>1010</v>
      </c>
      <c r="D105" s="27" t="s">
        <v>18</v>
      </c>
      <c r="E105" s="37" t="s">
        <v>19</v>
      </c>
      <c r="F105" s="41" t="s">
        <v>7</v>
      </c>
      <c r="G105" s="26"/>
      <c r="H105" s="26"/>
      <c r="I105" s="26"/>
      <c r="J105" s="39">
        <v>73490</v>
      </c>
    </row>
    <row r="106" spans="2:10" ht="38.25" hidden="1" thickBot="1">
      <c r="B106" s="22" t="s">
        <v>74</v>
      </c>
      <c r="C106" s="23">
        <v>2151</v>
      </c>
      <c r="D106" s="27" t="s">
        <v>75</v>
      </c>
      <c r="E106" s="37" t="s">
        <v>76</v>
      </c>
      <c r="F106" s="41" t="s">
        <v>7</v>
      </c>
      <c r="G106" s="26"/>
      <c r="H106" s="26"/>
      <c r="I106" s="26"/>
      <c r="J106" s="39">
        <v>50000</v>
      </c>
    </row>
    <row r="107" spans="2:10" ht="57" hidden="1" thickBot="1">
      <c r="B107" s="22" t="s">
        <v>50</v>
      </c>
      <c r="C107" s="22">
        <v>4060</v>
      </c>
      <c r="D107" s="27" t="s">
        <v>51</v>
      </c>
      <c r="E107" s="55" t="s">
        <v>52</v>
      </c>
      <c r="F107" s="41" t="s">
        <v>7</v>
      </c>
      <c r="G107" s="26"/>
      <c r="H107" s="26"/>
      <c r="I107" s="26"/>
      <c r="J107" s="39">
        <v>16984</v>
      </c>
    </row>
    <row r="108" spans="2:10" ht="38.25" hidden="1" thickBot="1">
      <c r="B108" s="22" t="s">
        <v>70</v>
      </c>
      <c r="C108" s="22">
        <v>4081</v>
      </c>
      <c r="D108" s="27" t="s">
        <v>71</v>
      </c>
      <c r="E108" s="55" t="s">
        <v>72</v>
      </c>
      <c r="F108" s="41" t="s">
        <v>7</v>
      </c>
      <c r="G108" s="26"/>
      <c r="H108" s="26"/>
      <c r="I108" s="26"/>
      <c r="J108" s="39">
        <v>892016</v>
      </c>
    </row>
    <row r="109" spans="2:10" ht="57" hidden="1" thickBot="1">
      <c r="B109" s="22" t="s">
        <v>23</v>
      </c>
      <c r="C109" s="22">
        <v>5032</v>
      </c>
      <c r="D109" s="27" t="s">
        <v>24</v>
      </c>
      <c r="E109" s="44" t="s">
        <v>25</v>
      </c>
      <c r="F109" s="41" t="s">
        <v>7</v>
      </c>
      <c r="G109" s="26"/>
      <c r="H109" s="26"/>
      <c r="I109" s="26"/>
      <c r="J109" s="39">
        <v>567250</v>
      </c>
    </row>
    <row r="110" spans="2:10" ht="38.25" hidden="1" thickBot="1">
      <c r="B110" s="22" t="s">
        <v>53</v>
      </c>
      <c r="C110" s="22">
        <v>6013</v>
      </c>
      <c r="D110" s="27" t="s">
        <v>0</v>
      </c>
      <c r="E110" s="37" t="s">
        <v>54</v>
      </c>
      <c r="F110" s="41" t="s">
        <v>7</v>
      </c>
      <c r="G110" s="26"/>
      <c r="H110" s="26"/>
      <c r="I110" s="26"/>
      <c r="J110" s="39">
        <v>3908400</v>
      </c>
    </row>
    <row r="111" spans="2:10" ht="21.75" hidden="1" thickBot="1">
      <c r="B111" s="22" t="s">
        <v>26</v>
      </c>
      <c r="C111" s="22">
        <v>6030</v>
      </c>
      <c r="D111" s="27" t="s">
        <v>0</v>
      </c>
      <c r="E111" s="37" t="s">
        <v>27</v>
      </c>
      <c r="F111" s="41" t="s">
        <v>7</v>
      </c>
      <c r="G111" s="26"/>
      <c r="H111" s="26"/>
      <c r="I111" s="26"/>
      <c r="J111" s="39">
        <v>9300447</v>
      </c>
    </row>
    <row r="112" spans="2:10" ht="57" hidden="1" thickBot="1">
      <c r="B112" s="22" t="s">
        <v>38</v>
      </c>
      <c r="C112" s="22">
        <v>7130</v>
      </c>
      <c r="D112" s="27" t="s">
        <v>39</v>
      </c>
      <c r="E112" s="37" t="s">
        <v>40</v>
      </c>
      <c r="F112" s="43" t="s">
        <v>42</v>
      </c>
      <c r="G112" s="26"/>
      <c r="H112" s="26"/>
      <c r="I112" s="26"/>
      <c r="J112" s="39">
        <v>450000</v>
      </c>
    </row>
    <row r="113" spans="2:10" ht="75.75" hidden="1" thickBot="1">
      <c r="B113" s="22" t="s">
        <v>46</v>
      </c>
      <c r="C113" s="22">
        <v>7363</v>
      </c>
      <c r="D113" s="27" t="s">
        <v>37</v>
      </c>
      <c r="E113" s="42" t="s">
        <v>41</v>
      </c>
      <c r="F113" s="43" t="s">
        <v>44</v>
      </c>
      <c r="G113" s="26">
        <v>9858595</v>
      </c>
      <c r="H113" s="26">
        <v>46</v>
      </c>
      <c r="I113" s="26">
        <v>0</v>
      </c>
      <c r="J113" s="39">
        <f>2300000+3000000+300000</f>
        <v>5600000</v>
      </c>
    </row>
    <row r="114" spans="2:10" ht="94.5" hidden="1" thickBot="1">
      <c r="B114" s="22" t="s">
        <v>46</v>
      </c>
      <c r="C114" s="22">
        <v>7363</v>
      </c>
      <c r="D114" s="27" t="s">
        <v>37</v>
      </c>
      <c r="E114" s="42" t="s">
        <v>41</v>
      </c>
      <c r="F114" s="43" t="s">
        <v>77</v>
      </c>
      <c r="G114" s="26"/>
      <c r="H114" s="26"/>
      <c r="I114" s="26"/>
      <c r="J114" s="39">
        <v>500000</v>
      </c>
    </row>
    <row r="115" spans="2:10" ht="38.25" hidden="1" thickBot="1">
      <c r="B115" s="22" t="s">
        <v>47</v>
      </c>
      <c r="C115" s="22">
        <v>7442</v>
      </c>
      <c r="D115" s="27" t="s">
        <v>29</v>
      </c>
      <c r="E115" s="37" t="s">
        <v>30</v>
      </c>
      <c r="F115" s="41" t="s">
        <v>7</v>
      </c>
      <c r="G115" s="26"/>
      <c r="H115" s="26"/>
      <c r="I115" s="26"/>
      <c r="J115" s="39">
        <v>2592000</v>
      </c>
    </row>
    <row r="116" spans="2:10" ht="38.25" hidden="1" thickBot="1">
      <c r="B116" s="22" t="s">
        <v>31</v>
      </c>
      <c r="C116" s="22">
        <v>7670</v>
      </c>
      <c r="D116" s="27" t="s">
        <v>32</v>
      </c>
      <c r="E116" s="37" t="s">
        <v>33</v>
      </c>
      <c r="F116" s="41" t="s">
        <v>7</v>
      </c>
      <c r="G116" s="26"/>
      <c r="H116" s="26"/>
      <c r="I116" s="26"/>
      <c r="J116" s="39">
        <v>1900000</v>
      </c>
    </row>
    <row r="117" spans="2:10" ht="21" hidden="1">
      <c r="B117" s="22" t="s">
        <v>57</v>
      </c>
      <c r="C117" s="22">
        <v>9770</v>
      </c>
      <c r="D117" s="27" t="s">
        <v>58</v>
      </c>
      <c r="E117" s="47" t="s">
        <v>59</v>
      </c>
      <c r="F117" s="41" t="s">
        <v>7</v>
      </c>
      <c r="G117" s="26"/>
      <c r="H117" s="26"/>
      <c r="I117" s="26"/>
      <c r="J117" s="39">
        <v>70000</v>
      </c>
    </row>
    <row r="118" spans="2:10" ht="21" hidden="1">
      <c r="B118" s="57" t="s">
        <v>60</v>
      </c>
      <c r="C118" s="22"/>
      <c r="D118" s="27"/>
      <c r="E118" s="56" t="s">
        <v>61</v>
      </c>
      <c r="F118" s="41"/>
      <c r="G118" s="26"/>
      <c r="H118" s="26"/>
      <c r="I118" s="26"/>
      <c r="J118" s="39">
        <f>J119</f>
        <v>2122333</v>
      </c>
    </row>
    <row r="119" spans="2:10" ht="38.25" hidden="1" thickBot="1">
      <c r="B119" s="57" t="s">
        <v>62</v>
      </c>
      <c r="C119" s="22"/>
      <c r="D119" s="27"/>
      <c r="E119" s="56" t="s">
        <v>63</v>
      </c>
      <c r="F119" s="41"/>
      <c r="G119" s="26"/>
      <c r="H119" s="26"/>
      <c r="I119" s="26"/>
      <c r="J119" s="39">
        <f>J120+J121+J122</f>
        <v>2122333</v>
      </c>
    </row>
    <row r="120" spans="2:10" ht="21.75" hidden="1" thickBot="1">
      <c r="B120" s="57" t="s">
        <v>64</v>
      </c>
      <c r="C120" s="23">
        <v>1010</v>
      </c>
      <c r="D120" s="27" t="s">
        <v>18</v>
      </c>
      <c r="E120" s="37" t="s">
        <v>19</v>
      </c>
      <c r="F120" s="41" t="s">
        <v>7</v>
      </c>
      <c r="G120" s="26"/>
      <c r="H120" s="26"/>
      <c r="I120" s="26"/>
      <c r="J120" s="39">
        <v>887500</v>
      </c>
    </row>
    <row r="121" spans="2:10" ht="94.5" hidden="1" thickBot="1">
      <c r="B121" s="22" t="s">
        <v>67</v>
      </c>
      <c r="C121" s="22">
        <v>1020</v>
      </c>
      <c r="D121" s="27" t="s">
        <v>21</v>
      </c>
      <c r="E121" s="37" t="s">
        <v>22</v>
      </c>
      <c r="F121" s="41" t="s">
        <v>7</v>
      </c>
      <c r="G121" s="26"/>
      <c r="H121" s="26"/>
      <c r="I121" s="26"/>
      <c r="J121" s="39">
        <v>1210833</v>
      </c>
    </row>
    <row r="122" spans="2:10" ht="38.25" hidden="1" thickBot="1">
      <c r="B122" s="22" t="s">
        <v>66</v>
      </c>
      <c r="C122" s="22">
        <v>1161</v>
      </c>
      <c r="D122" s="27" t="s">
        <v>68</v>
      </c>
      <c r="E122" s="37" t="s">
        <v>69</v>
      </c>
      <c r="F122" s="41" t="s">
        <v>7</v>
      </c>
      <c r="G122" s="26"/>
      <c r="H122" s="26"/>
      <c r="I122" s="26"/>
      <c r="J122" s="39">
        <v>24000</v>
      </c>
    </row>
    <row r="123" spans="2:10" ht="20.25" hidden="1">
      <c r="B123" s="18"/>
      <c r="C123" s="18"/>
      <c r="D123" s="12"/>
      <c r="E123" s="19" t="s">
        <v>6</v>
      </c>
      <c r="F123" s="14"/>
      <c r="G123" s="14"/>
      <c r="H123" s="14"/>
      <c r="I123" s="14"/>
      <c r="J123" s="38">
        <f>J103+J118</f>
        <v>28331116</v>
      </c>
    </row>
    <row r="124" spans="2:10" ht="20.25" hidden="1">
      <c r="B124" s="30"/>
      <c r="C124" s="30"/>
      <c r="D124" s="31"/>
      <c r="E124" s="32"/>
      <c r="F124" s="33"/>
      <c r="G124" s="33"/>
      <c r="H124" s="33"/>
      <c r="I124" s="33"/>
      <c r="J124" s="34"/>
    </row>
    <row r="125" spans="2:10" ht="21" hidden="1">
      <c r="B125" s="45"/>
      <c r="C125" s="45"/>
      <c r="D125" s="46"/>
      <c r="E125" s="47"/>
      <c r="F125" s="48"/>
      <c r="G125" s="49"/>
      <c r="H125" s="49"/>
      <c r="I125" s="49"/>
      <c r="J125" s="50"/>
    </row>
    <row r="126" spans="2:10" ht="20.25" hidden="1">
      <c r="B126" s="30"/>
      <c r="C126" s="30"/>
      <c r="D126" s="31"/>
      <c r="E126" s="32"/>
      <c r="F126" s="33"/>
      <c r="G126" s="33"/>
      <c r="H126" s="33"/>
      <c r="I126" s="33"/>
      <c r="J126" s="34"/>
    </row>
    <row r="127" spans="2:9" ht="20.25" hidden="1">
      <c r="B127" s="35" t="s">
        <v>34</v>
      </c>
      <c r="C127" s="36"/>
      <c r="D127" s="36"/>
      <c r="E127" s="36"/>
      <c r="F127" s="36"/>
      <c r="G127" s="36"/>
      <c r="H127" s="36"/>
      <c r="I127" s="35" t="s">
        <v>35</v>
      </c>
    </row>
    <row r="128" ht="20.25" hidden="1"/>
    <row r="129" spans="7:10" ht="73.5" customHeight="1" hidden="1">
      <c r="G129" s="81" t="s">
        <v>78</v>
      </c>
      <c r="H129" s="81"/>
      <c r="I129" s="81"/>
      <c r="J129" s="81"/>
    </row>
    <row r="130" spans="2:10" ht="42.75" customHeight="1" hidden="1">
      <c r="B130" s="80" t="s">
        <v>43</v>
      </c>
      <c r="C130" s="80"/>
      <c r="D130" s="80"/>
      <c r="E130" s="80"/>
      <c r="F130" s="80"/>
      <c r="G130" s="80"/>
      <c r="H130" s="80"/>
      <c r="I130" s="80"/>
      <c r="J130" s="80"/>
    </row>
    <row r="131" spans="2:10" ht="20.25" hidden="1">
      <c r="B131" s="3"/>
      <c r="C131" s="4"/>
      <c r="D131" s="4"/>
      <c r="E131" s="4"/>
      <c r="F131" s="5"/>
      <c r="G131" s="5"/>
      <c r="H131" s="6"/>
      <c r="I131" s="5"/>
      <c r="J131" s="7" t="s">
        <v>8</v>
      </c>
    </row>
    <row r="132" spans="2:10" ht="145.5" hidden="1">
      <c r="B132" s="9" t="s">
        <v>10</v>
      </c>
      <c r="C132" s="9" t="s">
        <v>11</v>
      </c>
      <c r="D132" s="9" t="s">
        <v>12</v>
      </c>
      <c r="E132" s="9" t="s">
        <v>9</v>
      </c>
      <c r="F132" s="10" t="s">
        <v>1</v>
      </c>
      <c r="G132" s="10" t="s">
        <v>2</v>
      </c>
      <c r="H132" s="10" t="s">
        <v>3</v>
      </c>
      <c r="I132" s="10" t="s">
        <v>4</v>
      </c>
      <c r="J132" s="10" t="s">
        <v>5</v>
      </c>
    </row>
    <row r="133" spans="2:10" ht="21" hidden="1" thickBot="1">
      <c r="B133" s="51" t="s">
        <v>48</v>
      </c>
      <c r="C133" s="52"/>
      <c r="D133" s="53"/>
      <c r="E133" s="54" t="s">
        <v>49</v>
      </c>
      <c r="F133" s="10"/>
      <c r="G133" s="10"/>
      <c r="H133" s="10"/>
      <c r="I133" s="10"/>
      <c r="J133" s="58">
        <f>J134+J135+J137+J140+J141+J142+J143+J144+J146+J147+J148+J138+J136+J145+J139</f>
        <v>31478574</v>
      </c>
    </row>
    <row r="134" spans="2:10" ht="94.5" hidden="1" thickBot="1">
      <c r="B134" s="22" t="s">
        <v>14</v>
      </c>
      <c r="C134" s="23" t="s">
        <v>15</v>
      </c>
      <c r="D134" s="24" t="s">
        <v>16</v>
      </c>
      <c r="E134" s="37" t="s">
        <v>13</v>
      </c>
      <c r="F134" s="41" t="s">
        <v>7</v>
      </c>
      <c r="G134" s="13"/>
      <c r="H134" s="13"/>
      <c r="I134" s="13"/>
      <c r="J134" s="39">
        <v>288196</v>
      </c>
    </row>
    <row r="135" spans="2:10" ht="21.75" hidden="1" thickBot="1">
      <c r="B135" s="22" t="s">
        <v>17</v>
      </c>
      <c r="C135" s="23">
        <v>1010</v>
      </c>
      <c r="D135" s="27" t="s">
        <v>18</v>
      </c>
      <c r="E135" s="37" t="s">
        <v>19</v>
      </c>
      <c r="F135" s="41" t="s">
        <v>7</v>
      </c>
      <c r="G135" s="26"/>
      <c r="H135" s="26"/>
      <c r="I135" s="26"/>
      <c r="J135" s="39">
        <v>73490</v>
      </c>
    </row>
    <row r="136" spans="2:10" ht="38.25" hidden="1" thickBot="1">
      <c r="B136" s="22" t="s">
        <v>74</v>
      </c>
      <c r="C136" s="23">
        <v>2151</v>
      </c>
      <c r="D136" s="27" t="s">
        <v>75</v>
      </c>
      <c r="E136" s="37" t="s">
        <v>76</v>
      </c>
      <c r="F136" s="41" t="s">
        <v>7</v>
      </c>
      <c r="G136" s="26"/>
      <c r="H136" s="26"/>
      <c r="I136" s="26"/>
      <c r="J136" s="39">
        <v>59000</v>
      </c>
    </row>
    <row r="137" spans="2:10" ht="57" hidden="1" thickBot="1">
      <c r="B137" s="22" t="s">
        <v>50</v>
      </c>
      <c r="C137" s="22">
        <v>4060</v>
      </c>
      <c r="D137" s="27" t="s">
        <v>51</v>
      </c>
      <c r="E137" s="55" t="s">
        <v>52</v>
      </c>
      <c r="F137" s="41" t="s">
        <v>7</v>
      </c>
      <c r="G137" s="26"/>
      <c r="H137" s="26"/>
      <c r="I137" s="26"/>
      <c r="J137" s="39">
        <v>16984</v>
      </c>
    </row>
    <row r="138" spans="2:10" ht="38.25" hidden="1" thickBot="1">
      <c r="B138" s="22" t="s">
        <v>70</v>
      </c>
      <c r="C138" s="22">
        <v>4081</v>
      </c>
      <c r="D138" s="27" t="s">
        <v>71</v>
      </c>
      <c r="E138" s="55" t="s">
        <v>72</v>
      </c>
      <c r="F138" s="41" t="s">
        <v>7</v>
      </c>
      <c r="G138" s="26"/>
      <c r="H138" s="26"/>
      <c r="I138" s="26"/>
      <c r="J138" s="39">
        <f>1789589-550000-200000</f>
        <v>1039589</v>
      </c>
    </row>
    <row r="139" spans="2:10" ht="75.75" hidden="1" thickBot="1">
      <c r="B139" s="22" t="s">
        <v>46</v>
      </c>
      <c r="C139" s="22">
        <v>7363</v>
      </c>
      <c r="D139" s="27" t="s">
        <v>37</v>
      </c>
      <c r="E139" s="42" t="s">
        <v>41</v>
      </c>
      <c r="F139" s="59" t="s">
        <v>79</v>
      </c>
      <c r="G139" s="26">
        <v>1499021</v>
      </c>
      <c r="H139" s="26">
        <v>100</v>
      </c>
      <c r="I139" s="26">
        <v>1499021</v>
      </c>
      <c r="J139" s="39">
        <f>550000+200000</f>
        <v>750000</v>
      </c>
    </row>
    <row r="140" spans="2:10" ht="57" hidden="1" thickBot="1">
      <c r="B140" s="22" t="s">
        <v>23</v>
      </c>
      <c r="C140" s="22">
        <v>5032</v>
      </c>
      <c r="D140" s="27" t="s">
        <v>24</v>
      </c>
      <c r="E140" s="44" t="s">
        <v>25</v>
      </c>
      <c r="F140" s="41" t="s">
        <v>7</v>
      </c>
      <c r="G140" s="26"/>
      <c r="H140" s="26"/>
      <c r="I140" s="26"/>
      <c r="J140" s="39">
        <v>585804</v>
      </c>
    </row>
    <row r="141" spans="2:10" ht="38.25" hidden="1" thickBot="1">
      <c r="B141" s="22" t="s">
        <v>53</v>
      </c>
      <c r="C141" s="22">
        <v>6013</v>
      </c>
      <c r="D141" s="27" t="s">
        <v>0</v>
      </c>
      <c r="E141" s="37" t="s">
        <v>54</v>
      </c>
      <c r="F141" s="41" t="s">
        <v>7</v>
      </c>
      <c r="G141" s="26"/>
      <c r="H141" s="26"/>
      <c r="I141" s="26"/>
      <c r="J141" s="39">
        <v>4630400</v>
      </c>
    </row>
    <row r="142" spans="2:10" ht="21.75" hidden="1" thickBot="1">
      <c r="B142" s="22" t="s">
        <v>26</v>
      </c>
      <c r="C142" s="22">
        <v>6030</v>
      </c>
      <c r="D142" s="27" t="s">
        <v>0</v>
      </c>
      <c r="E142" s="37" t="s">
        <v>27</v>
      </c>
      <c r="F142" s="41" t="s">
        <v>7</v>
      </c>
      <c r="G142" s="26"/>
      <c r="H142" s="26"/>
      <c r="I142" s="26"/>
      <c r="J142" s="39">
        <v>11373111</v>
      </c>
    </row>
    <row r="143" spans="2:10" ht="57" hidden="1" thickBot="1">
      <c r="B143" s="22" t="s">
        <v>38</v>
      </c>
      <c r="C143" s="22">
        <v>7130</v>
      </c>
      <c r="D143" s="27" t="s">
        <v>39</v>
      </c>
      <c r="E143" s="37" t="s">
        <v>40</v>
      </c>
      <c r="F143" s="43" t="s">
        <v>42</v>
      </c>
      <c r="G143" s="26"/>
      <c r="H143" s="26"/>
      <c r="I143" s="26"/>
      <c r="J143" s="39">
        <v>450000</v>
      </c>
    </row>
    <row r="144" spans="2:10" ht="75.75" hidden="1" thickBot="1">
      <c r="B144" s="22" t="s">
        <v>46</v>
      </c>
      <c r="C144" s="22">
        <v>7363</v>
      </c>
      <c r="D144" s="27" t="s">
        <v>37</v>
      </c>
      <c r="E144" s="42" t="s">
        <v>41</v>
      </c>
      <c r="F144" s="43" t="s">
        <v>44</v>
      </c>
      <c r="G144" s="26">
        <v>9858595</v>
      </c>
      <c r="H144" s="26">
        <v>46</v>
      </c>
      <c r="I144" s="26">
        <v>0</v>
      </c>
      <c r="J144" s="39">
        <f>2300000+3000000+300000+1200000</f>
        <v>6800000</v>
      </c>
    </row>
    <row r="145" spans="2:10" ht="94.5" hidden="1" thickBot="1">
      <c r="B145" s="22" t="s">
        <v>46</v>
      </c>
      <c r="C145" s="22">
        <v>7363</v>
      </c>
      <c r="D145" s="27" t="s">
        <v>37</v>
      </c>
      <c r="E145" s="42" t="s">
        <v>41</v>
      </c>
      <c r="F145" s="43" t="s">
        <v>77</v>
      </c>
      <c r="G145" s="26"/>
      <c r="H145" s="26"/>
      <c r="I145" s="26"/>
      <c r="J145" s="39">
        <v>500000</v>
      </c>
    </row>
    <row r="146" spans="2:10" ht="38.25" hidden="1" thickBot="1">
      <c r="B146" s="22" t="s">
        <v>47</v>
      </c>
      <c r="C146" s="22">
        <v>7442</v>
      </c>
      <c r="D146" s="27" t="s">
        <v>29</v>
      </c>
      <c r="E146" s="37" t="s">
        <v>30</v>
      </c>
      <c r="F146" s="41" t="s">
        <v>7</v>
      </c>
      <c r="G146" s="26"/>
      <c r="H146" s="26"/>
      <c r="I146" s="26"/>
      <c r="J146" s="39">
        <v>2942000</v>
      </c>
    </row>
    <row r="147" spans="2:10" ht="38.25" hidden="1" thickBot="1">
      <c r="B147" s="22" t="s">
        <v>31</v>
      </c>
      <c r="C147" s="22">
        <v>7670</v>
      </c>
      <c r="D147" s="27" t="s">
        <v>32</v>
      </c>
      <c r="E147" s="37" t="s">
        <v>33</v>
      </c>
      <c r="F147" s="41" t="s">
        <v>7</v>
      </c>
      <c r="G147" s="26"/>
      <c r="H147" s="26"/>
      <c r="I147" s="26"/>
      <c r="J147" s="39">
        <v>1900000</v>
      </c>
    </row>
    <row r="148" spans="2:10" ht="21" hidden="1">
      <c r="B148" s="22" t="s">
        <v>57</v>
      </c>
      <c r="C148" s="22">
        <v>9770</v>
      </c>
      <c r="D148" s="27" t="s">
        <v>58</v>
      </c>
      <c r="E148" s="47" t="s">
        <v>59</v>
      </c>
      <c r="F148" s="41" t="s">
        <v>7</v>
      </c>
      <c r="G148" s="26"/>
      <c r="H148" s="26"/>
      <c r="I148" s="26"/>
      <c r="J148" s="39">
        <v>70000</v>
      </c>
    </row>
    <row r="149" spans="2:10" ht="21" hidden="1">
      <c r="B149" s="57" t="s">
        <v>60</v>
      </c>
      <c r="C149" s="22"/>
      <c r="D149" s="27"/>
      <c r="E149" s="56" t="s">
        <v>61</v>
      </c>
      <c r="F149" s="41"/>
      <c r="G149" s="26"/>
      <c r="H149" s="26"/>
      <c r="I149" s="26"/>
      <c r="J149" s="39">
        <f>J150</f>
        <v>2312333</v>
      </c>
    </row>
    <row r="150" spans="2:10" ht="38.25" hidden="1" thickBot="1">
      <c r="B150" s="57" t="s">
        <v>62</v>
      </c>
      <c r="C150" s="22"/>
      <c r="D150" s="27"/>
      <c r="E150" s="56" t="s">
        <v>63</v>
      </c>
      <c r="F150" s="41"/>
      <c r="G150" s="26"/>
      <c r="H150" s="26"/>
      <c r="I150" s="26"/>
      <c r="J150" s="39">
        <f>J151+J152+J153</f>
        <v>2312333</v>
      </c>
    </row>
    <row r="151" spans="2:10" ht="21.75" hidden="1" thickBot="1">
      <c r="B151" s="57" t="s">
        <v>64</v>
      </c>
      <c r="C151" s="23">
        <v>1010</v>
      </c>
      <c r="D151" s="27" t="s">
        <v>18</v>
      </c>
      <c r="E151" s="37" t="s">
        <v>19</v>
      </c>
      <c r="F151" s="41" t="s">
        <v>7</v>
      </c>
      <c r="G151" s="26"/>
      <c r="H151" s="26"/>
      <c r="I151" s="26"/>
      <c r="J151" s="39">
        <v>905698</v>
      </c>
    </row>
    <row r="152" spans="2:10" ht="94.5" hidden="1" thickBot="1">
      <c r="B152" s="22" t="s">
        <v>67</v>
      </c>
      <c r="C152" s="22">
        <v>1020</v>
      </c>
      <c r="D152" s="27" t="s">
        <v>21</v>
      </c>
      <c r="E152" s="37" t="s">
        <v>22</v>
      </c>
      <c r="F152" s="41" t="s">
        <v>7</v>
      </c>
      <c r="G152" s="26"/>
      <c r="H152" s="26"/>
      <c r="I152" s="26"/>
      <c r="J152" s="39">
        <v>1382635</v>
      </c>
    </row>
    <row r="153" spans="2:10" ht="38.25" hidden="1" thickBot="1">
      <c r="B153" s="22" t="s">
        <v>66</v>
      </c>
      <c r="C153" s="22">
        <v>1161</v>
      </c>
      <c r="D153" s="27" t="s">
        <v>68</v>
      </c>
      <c r="E153" s="37" t="s">
        <v>69</v>
      </c>
      <c r="F153" s="41" t="s">
        <v>7</v>
      </c>
      <c r="G153" s="26"/>
      <c r="H153" s="26"/>
      <c r="I153" s="26"/>
      <c r="J153" s="39">
        <v>24000</v>
      </c>
    </row>
    <row r="154" spans="2:10" ht="20.25" hidden="1">
      <c r="B154" s="18"/>
      <c r="C154" s="18"/>
      <c r="D154" s="12"/>
      <c r="E154" s="19" t="s">
        <v>6</v>
      </c>
      <c r="F154" s="14"/>
      <c r="G154" s="14"/>
      <c r="H154" s="14"/>
      <c r="I154" s="14"/>
      <c r="J154" s="38">
        <f>J133+J149</f>
        <v>33790907</v>
      </c>
    </row>
    <row r="155" spans="2:10" ht="20.25" hidden="1">
      <c r="B155" s="30"/>
      <c r="C155" s="30"/>
      <c r="D155" s="31"/>
      <c r="E155" s="32"/>
      <c r="F155" s="33"/>
      <c r="G155" s="33"/>
      <c r="H155" s="33"/>
      <c r="I155" s="33"/>
      <c r="J155" s="34"/>
    </row>
    <row r="156" spans="2:10" ht="21" hidden="1">
      <c r="B156" s="45"/>
      <c r="C156" s="45"/>
      <c r="D156" s="46"/>
      <c r="E156" s="47"/>
      <c r="F156" s="48"/>
      <c r="G156" s="49"/>
      <c r="H156" s="49"/>
      <c r="I156" s="49"/>
      <c r="J156" s="50"/>
    </row>
    <row r="157" spans="2:10" ht="20.25" hidden="1">
      <c r="B157" s="30"/>
      <c r="C157" s="30"/>
      <c r="D157" s="31"/>
      <c r="E157" s="32"/>
      <c r="F157" s="33"/>
      <c r="G157" s="33"/>
      <c r="H157" s="33"/>
      <c r="I157" s="33"/>
      <c r="J157" s="34"/>
    </row>
    <row r="158" spans="2:9" ht="20.25" hidden="1">
      <c r="B158" s="35" t="s">
        <v>34</v>
      </c>
      <c r="C158" s="36"/>
      <c r="D158" s="36"/>
      <c r="E158" s="36"/>
      <c r="F158" s="36"/>
      <c r="G158" s="36"/>
      <c r="H158" s="36"/>
      <c r="I158" s="35" t="s">
        <v>35</v>
      </c>
    </row>
    <row r="160" spans="7:10" ht="86.25" customHeight="1">
      <c r="G160" s="81" t="s">
        <v>100</v>
      </c>
      <c r="H160" s="81"/>
      <c r="I160" s="81"/>
      <c r="J160" s="81"/>
    </row>
    <row r="161" spans="2:10" ht="36.75" customHeight="1">
      <c r="B161" s="80" t="s">
        <v>99</v>
      </c>
      <c r="C161" s="80"/>
      <c r="D161" s="80"/>
      <c r="E161" s="80"/>
      <c r="F161" s="80"/>
      <c r="G161" s="80"/>
      <c r="H161" s="80"/>
      <c r="I161" s="80"/>
      <c r="J161" s="80"/>
    </row>
    <row r="162" spans="2:10" ht="20.25">
      <c r="B162" s="3"/>
      <c r="C162" s="4"/>
      <c r="D162" s="4"/>
      <c r="E162" s="4"/>
      <c r="F162" s="5"/>
      <c r="G162" s="5"/>
      <c r="H162" s="6"/>
      <c r="I162" s="5"/>
      <c r="J162" s="7" t="s">
        <v>8</v>
      </c>
    </row>
    <row r="163" spans="2:10" ht="156" customHeight="1">
      <c r="B163" s="9" t="s">
        <v>80</v>
      </c>
      <c r="C163" s="9" t="s">
        <v>81</v>
      </c>
      <c r="D163" s="9" t="s">
        <v>82</v>
      </c>
      <c r="E163" s="9" t="s">
        <v>83</v>
      </c>
      <c r="F163" s="10" t="s">
        <v>84</v>
      </c>
      <c r="G163" s="10" t="s">
        <v>85</v>
      </c>
      <c r="H163" s="10" t="s">
        <v>86</v>
      </c>
      <c r="I163" s="10" t="s">
        <v>87</v>
      </c>
      <c r="J163" s="10" t="s">
        <v>88</v>
      </c>
    </row>
    <row r="164" spans="2:10" ht="53.25" customHeight="1">
      <c r="B164" s="9">
        <v>20000</v>
      </c>
      <c r="C164" s="9"/>
      <c r="D164" s="9"/>
      <c r="E164" s="9" t="s">
        <v>105</v>
      </c>
      <c r="F164" s="10"/>
      <c r="G164" s="10"/>
      <c r="H164" s="10">
        <v>2126915</v>
      </c>
      <c r="I164" s="10">
        <v>2126915</v>
      </c>
      <c r="J164" s="10"/>
    </row>
    <row r="165" spans="2:10" ht="38.25" thickBot="1">
      <c r="B165" s="51">
        <v>210000</v>
      </c>
      <c r="C165" s="52"/>
      <c r="D165" s="53"/>
      <c r="E165" s="54" t="s">
        <v>89</v>
      </c>
      <c r="F165" s="10"/>
      <c r="G165" s="10"/>
      <c r="H165" s="10">
        <v>2126915</v>
      </c>
      <c r="I165" s="61">
        <v>2126915</v>
      </c>
      <c r="J165" s="58"/>
    </row>
    <row r="166" spans="2:10" ht="21.75" thickBot="1">
      <c r="B166" s="22">
        <v>211000</v>
      </c>
      <c r="C166" s="23">
        <v>1000</v>
      </c>
      <c r="D166" s="24"/>
      <c r="E166" s="69" t="s">
        <v>90</v>
      </c>
      <c r="F166" s="41"/>
      <c r="G166" s="13">
        <v>0</v>
      </c>
      <c r="H166" s="13">
        <v>180000</v>
      </c>
      <c r="I166" s="13">
        <v>180000</v>
      </c>
      <c r="J166" s="39">
        <v>0</v>
      </c>
    </row>
    <row r="167" spans="2:10" ht="21.75" hidden="1" thickBot="1">
      <c r="B167" s="22" t="s">
        <v>17</v>
      </c>
      <c r="C167" s="23">
        <v>1010</v>
      </c>
      <c r="D167" s="27" t="s">
        <v>18</v>
      </c>
      <c r="E167" s="37" t="s">
        <v>19</v>
      </c>
      <c r="F167" s="41" t="s">
        <v>7</v>
      </c>
      <c r="G167" s="26"/>
      <c r="H167" s="26"/>
      <c r="I167" s="26"/>
      <c r="J167" s="39"/>
    </row>
    <row r="168" spans="2:10" ht="21.75" thickBot="1">
      <c r="B168" s="22">
        <v>211010</v>
      </c>
      <c r="C168" s="23">
        <v>1010</v>
      </c>
      <c r="D168" s="67">
        <v>910</v>
      </c>
      <c r="E168" s="37" t="s">
        <v>19</v>
      </c>
      <c r="F168" s="41" t="s">
        <v>7</v>
      </c>
      <c r="G168" s="75" t="s">
        <v>101</v>
      </c>
      <c r="H168" s="76">
        <v>35000</v>
      </c>
      <c r="I168" s="76">
        <v>35000</v>
      </c>
      <c r="J168" s="40">
        <v>100</v>
      </c>
    </row>
    <row r="169" spans="2:10" ht="57" hidden="1" thickBot="1">
      <c r="B169" s="22" t="s">
        <v>50</v>
      </c>
      <c r="C169" s="22">
        <v>4060</v>
      </c>
      <c r="D169" s="27" t="s">
        <v>51</v>
      </c>
      <c r="E169" s="55" t="s">
        <v>52</v>
      </c>
      <c r="F169" s="41" t="s">
        <v>7</v>
      </c>
      <c r="G169" s="76"/>
      <c r="H169" s="76"/>
      <c r="I169" s="76"/>
      <c r="J169" s="40"/>
    </row>
    <row r="170" spans="2:10" ht="94.5" thickBot="1">
      <c r="B170" s="22">
        <v>211020</v>
      </c>
      <c r="C170" s="22">
        <v>1020</v>
      </c>
      <c r="D170" s="67"/>
      <c r="E170" s="37" t="s">
        <v>22</v>
      </c>
      <c r="F170" s="41" t="s">
        <v>7</v>
      </c>
      <c r="G170" s="75" t="s">
        <v>101</v>
      </c>
      <c r="H170" s="76">
        <v>145000</v>
      </c>
      <c r="I170" s="76">
        <v>145000</v>
      </c>
      <c r="J170" s="40">
        <v>100</v>
      </c>
    </row>
    <row r="171" spans="2:10" ht="75.75" hidden="1" thickBot="1">
      <c r="B171" s="22" t="s">
        <v>46</v>
      </c>
      <c r="C171" s="22">
        <v>7363</v>
      </c>
      <c r="D171" s="67" t="s">
        <v>37</v>
      </c>
      <c r="E171" s="42" t="s">
        <v>41</v>
      </c>
      <c r="F171" s="59" t="s">
        <v>79</v>
      </c>
      <c r="G171" s="26"/>
      <c r="H171" s="26"/>
      <c r="I171" s="26"/>
      <c r="J171" s="39"/>
    </row>
    <row r="172" spans="2:10" ht="57" hidden="1" thickBot="1">
      <c r="B172" s="22" t="s">
        <v>23</v>
      </c>
      <c r="C172" s="22">
        <v>5032</v>
      </c>
      <c r="D172" s="67" t="s">
        <v>24</v>
      </c>
      <c r="E172" s="44" t="s">
        <v>25</v>
      </c>
      <c r="F172" s="41" t="s">
        <v>7</v>
      </c>
      <c r="G172" s="26">
        <v>0</v>
      </c>
      <c r="H172" s="26">
        <v>0</v>
      </c>
      <c r="I172" s="26">
        <v>0</v>
      </c>
      <c r="J172" s="39">
        <v>0</v>
      </c>
    </row>
    <row r="173" spans="2:10" ht="38.25" hidden="1" thickBot="1">
      <c r="B173" s="22" t="s">
        <v>53</v>
      </c>
      <c r="C173" s="22">
        <v>6013</v>
      </c>
      <c r="D173" s="67" t="s">
        <v>0</v>
      </c>
      <c r="E173" s="37" t="s">
        <v>54</v>
      </c>
      <c r="F173" s="41" t="s">
        <v>7</v>
      </c>
      <c r="G173" s="26"/>
      <c r="H173" s="26"/>
      <c r="I173" s="26"/>
      <c r="J173" s="39"/>
    </row>
    <row r="174" spans="2:10" ht="21.75" thickBot="1">
      <c r="B174" s="22">
        <v>214000</v>
      </c>
      <c r="C174" s="22">
        <v>4000</v>
      </c>
      <c r="D174" s="67"/>
      <c r="E174" s="69" t="s">
        <v>91</v>
      </c>
      <c r="F174" s="41"/>
      <c r="G174" s="68"/>
      <c r="H174" s="26">
        <v>292137</v>
      </c>
      <c r="I174" s="26">
        <v>292137</v>
      </c>
      <c r="J174" s="39">
        <v>0</v>
      </c>
    </row>
    <row r="175" spans="2:10" ht="57" thickBot="1">
      <c r="B175" s="22">
        <v>214060</v>
      </c>
      <c r="C175" s="22">
        <v>4060</v>
      </c>
      <c r="D175" s="67">
        <v>828</v>
      </c>
      <c r="E175" s="37" t="s">
        <v>92</v>
      </c>
      <c r="F175" s="41" t="s">
        <v>7</v>
      </c>
      <c r="G175" s="75">
        <v>2020</v>
      </c>
      <c r="H175" s="76">
        <v>292137</v>
      </c>
      <c r="I175" s="76">
        <v>292137</v>
      </c>
      <c r="J175" s="40">
        <v>100</v>
      </c>
    </row>
    <row r="176" spans="2:10" ht="21.75" thickBot="1">
      <c r="B176" s="22">
        <v>216000</v>
      </c>
      <c r="C176" s="22"/>
      <c r="D176" s="67"/>
      <c r="E176" s="69" t="s">
        <v>102</v>
      </c>
      <c r="F176" s="41"/>
      <c r="G176" s="68"/>
      <c r="H176" s="26">
        <v>400000</v>
      </c>
      <c r="I176" s="26">
        <v>400000</v>
      </c>
      <c r="J176" s="39"/>
    </row>
    <row r="177" spans="2:10" ht="21.75" thickBot="1">
      <c r="B177" s="22">
        <v>216030</v>
      </c>
      <c r="C177" s="22">
        <v>6030</v>
      </c>
      <c r="D177" s="67">
        <v>620</v>
      </c>
      <c r="E177" s="37" t="s">
        <v>103</v>
      </c>
      <c r="F177" s="64" t="s">
        <v>7</v>
      </c>
      <c r="G177" s="75" t="s">
        <v>101</v>
      </c>
      <c r="H177" s="76">
        <v>400000</v>
      </c>
      <c r="I177" s="76">
        <v>400000</v>
      </c>
      <c r="J177" s="40">
        <v>100</v>
      </c>
    </row>
    <row r="178" spans="2:10" ht="21.75" thickBot="1">
      <c r="B178" s="22">
        <v>217000</v>
      </c>
      <c r="C178" s="22"/>
      <c r="D178" s="67"/>
      <c r="E178" s="69" t="s">
        <v>106</v>
      </c>
      <c r="F178" s="64"/>
      <c r="G178" s="75"/>
      <c r="H178" s="26">
        <v>872383</v>
      </c>
      <c r="I178" s="26">
        <v>872383</v>
      </c>
      <c r="J178" s="40"/>
    </row>
    <row r="179" spans="2:10" ht="21.75" thickBot="1">
      <c r="B179" s="22">
        <v>217300</v>
      </c>
      <c r="C179" s="22"/>
      <c r="D179" s="67"/>
      <c r="E179" s="69" t="s">
        <v>108</v>
      </c>
      <c r="F179" s="64"/>
      <c r="G179" s="75"/>
      <c r="H179" s="26">
        <v>682000</v>
      </c>
      <c r="I179" s="26">
        <v>682000</v>
      </c>
      <c r="J179" s="40"/>
    </row>
    <row r="180" spans="2:10" ht="80.25" customHeight="1" thickBot="1">
      <c r="B180" s="22">
        <v>217310</v>
      </c>
      <c r="C180" s="22">
        <v>7310</v>
      </c>
      <c r="D180" s="67">
        <v>443</v>
      </c>
      <c r="E180" s="37" t="s">
        <v>107</v>
      </c>
      <c r="F180" s="79" t="s">
        <v>109</v>
      </c>
      <c r="G180" s="75" t="s">
        <v>101</v>
      </c>
      <c r="H180" s="76">
        <v>200000</v>
      </c>
      <c r="I180" s="76">
        <v>200000</v>
      </c>
      <c r="J180" s="40">
        <v>100</v>
      </c>
    </row>
    <row r="181" spans="2:10" ht="60" customHeight="1" thickBot="1">
      <c r="B181" s="22"/>
      <c r="C181" s="22"/>
      <c r="D181" s="67"/>
      <c r="E181" s="78"/>
      <c r="F181" s="79" t="s">
        <v>110</v>
      </c>
      <c r="G181" s="75"/>
      <c r="H181" s="76">
        <v>170000</v>
      </c>
      <c r="I181" s="76">
        <v>170000</v>
      </c>
      <c r="J181" s="40">
        <v>100</v>
      </c>
    </row>
    <row r="182" spans="2:10" ht="73.5" customHeight="1" thickBot="1">
      <c r="B182" s="22"/>
      <c r="C182" s="22"/>
      <c r="D182" s="67"/>
      <c r="E182" s="37"/>
      <c r="F182" s="79" t="s">
        <v>111</v>
      </c>
      <c r="G182" s="75"/>
      <c r="H182" s="76">
        <v>165000</v>
      </c>
      <c r="I182" s="76">
        <v>165000</v>
      </c>
      <c r="J182" s="40">
        <v>100</v>
      </c>
    </row>
    <row r="183" spans="2:10" ht="60" customHeight="1" thickBot="1">
      <c r="B183" s="22">
        <v>217350</v>
      </c>
      <c r="C183" s="22">
        <v>7350</v>
      </c>
      <c r="D183" s="67">
        <v>443</v>
      </c>
      <c r="E183" s="37" t="s">
        <v>112</v>
      </c>
      <c r="F183" s="77"/>
      <c r="G183" s="75"/>
      <c r="H183" s="76"/>
      <c r="I183" s="76"/>
      <c r="J183" s="40"/>
    </row>
    <row r="184" spans="2:10" ht="38.25" thickBot="1">
      <c r="B184" s="22">
        <v>217600</v>
      </c>
      <c r="C184" s="22">
        <v>7600</v>
      </c>
      <c r="D184" s="67"/>
      <c r="E184" s="70" t="s">
        <v>93</v>
      </c>
      <c r="F184" s="43"/>
      <c r="G184" s="60"/>
      <c r="H184" s="26">
        <v>147000</v>
      </c>
      <c r="I184" s="26">
        <v>147000</v>
      </c>
      <c r="J184" s="39">
        <v>100</v>
      </c>
    </row>
    <row r="185" spans="2:10" ht="38.25" thickBot="1">
      <c r="B185" s="22">
        <v>217670</v>
      </c>
      <c r="C185" s="22">
        <v>7670</v>
      </c>
      <c r="D185" s="67" t="s">
        <v>32</v>
      </c>
      <c r="E185" s="63" t="s">
        <v>94</v>
      </c>
      <c r="F185" s="43" t="s">
        <v>7</v>
      </c>
      <c r="G185" s="75">
        <v>2020</v>
      </c>
      <c r="H185" s="76">
        <v>147000</v>
      </c>
      <c r="I185" s="76">
        <v>147000</v>
      </c>
      <c r="J185" s="40">
        <v>100</v>
      </c>
    </row>
    <row r="186" spans="2:10" ht="21.75" thickBot="1">
      <c r="B186" s="22">
        <v>9000</v>
      </c>
      <c r="C186" s="22"/>
      <c r="D186" s="67"/>
      <c r="E186" s="70" t="s">
        <v>104</v>
      </c>
      <c r="F186" s="43"/>
      <c r="G186" s="68"/>
      <c r="H186" s="26">
        <v>382395</v>
      </c>
      <c r="I186" s="26">
        <v>382395</v>
      </c>
      <c r="J186" s="39"/>
    </row>
    <row r="187" spans="2:10" ht="75.75" thickBot="1">
      <c r="B187" s="72">
        <v>219710</v>
      </c>
      <c r="C187" s="72">
        <v>9710</v>
      </c>
      <c r="D187" s="73">
        <v>180</v>
      </c>
      <c r="E187" s="37" t="s">
        <v>95</v>
      </c>
      <c r="F187" s="64" t="s">
        <v>7</v>
      </c>
      <c r="G187" s="75">
        <v>2020</v>
      </c>
      <c r="H187" s="76">
        <v>2395</v>
      </c>
      <c r="I187" s="76">
        <v>2395</v>
      </c>
      <c r="J187" s="40">
        <v>100</v>
      </c>
    </row>
    <row r="188" spans="2:10" ht="38.25" hidden="1" thickBot="1">
      <c r="B188" s="72" t="s">
        <v>31</v>
      </c>
      <c r="C188" s="72">
        <v>7670</v>
      </c>
      <c r="D188" s="73" t="s">
        <v>32</v>
      </c>
      <c r="E188" s="37" t="s">
        <v>33</v>
      </c>
      <c r="F188" s="41" t="s">
        <v>7</v>
      </c>
      <c r="G188" s="76"/>
      <c r="H188" s="76"/>
      <c r="I188" s="76"/>
      <c r="J188" s="40"/>
    </row>
    <row r="189" spans="2:10" ht="21" hidden="1">
      <c r="B189" s="72" t="s">
        <v>57</v>
      </c>
      <c r="C189" s="72">
        <v>9770</v>
      </c>
      <c r="D189" s="73" t="s">
        <v>58</v>
      </c>
      <c r="E189" s="47" t="s">
        <v>59</v>
      </c>
      <c r="F189" s="41" t="s">
        <v>7</v>
      </c>
      <c r="G189" s="76"/>
      <c r="H189" s="76"/>
      <c r="I189" s="76"/>
      <c r="J189" s="40"/>
    </row>
    <row r="190" spans="2:10" ht="129" customHeight="1">
      <c r="B190" s="74">
        <v>219770</v>
      </c>
      <c r="C190" s="72">
        <v>9770</v>
      </c>
      <c r="D190" s="73">
        <v>180</v>
      </c>
      <c r="E190" s="71" t="s">
        <v>59</v>
      </c>
      <c r="F190" s="65" t="s">
        <v>96</v>
      </c>
      <c r="G190" s="75" t="s">
        <v>101</v>
      </c>
      <c r="H190" s="76">
        <v>380000</v>
      </c>
      <c r="I190" s="76">
        <v>380000</v>
      </c>
      <c r="J190" s="40">
        <v>100</v>
      </c>
    </row>
    <row r="191" spans="2:10" ht="20.25">
      <c r="B191" s="18"/>
      <c r="C191" s="18"/>
      <c r="D191" s="12"/>
      <c r="E191" s="19" t="s">
        <v>6</v>
      </c>
      <c r="F191" s="14"/>
      <c r="G191" s="14"/>
      <c r="H191" s="62">
        <v>2126915</v>
      </c>
      <c r="I191" s="62">
        <v>2126915</v>
      </c>
      <c r="J191" s="38"/>
    </row>
    <row r="192" spans="2:10" ht="20.25">
      <c r="B192" s="30"/>
      <c r="C192" s="30"/>
      <c r="D192" s="31"/>
      <c r="E192" s="32"/>
      <c r="F192" s="33"/>
      <c r="G192" s="33"/>
      <c r="H192" s="33"/>
      <c r="I192" s="33"/>
      <c r="J192" s="34"/>
    </row>
    <row r="193" spans="2:10" ht="42" customHeight="1">
      <c r="B193" s="45"/>
      <c r="C193" s="82" t="s">
        <v>97</v>
      </c>
      <c r="D193" s="82"/>
      <c r="E193" s="47"/>
      <c r="F193" s="66" t="s">
        <v>98</v>
      </c>
      <c r="G193" s="49"/>
      <c r="H193" s="49"/>
      <c r="I193" s="49"/>
      <c r="J193" s="50"/>
    </row>
    <row r="194" spans="2:10" ht="20.25">
      <c r="B194" s="30"/>
      <c r="C194" s="30"/>
      <c r="D194" s="31"/>
      <c r="E194" s="32"/>
      <c r="F194" s="33"/>
      <c r="G194" s="33"/>
      <c r="H194" s="33"/>
      <c r="I194" s="33"/>
      <c r="J194" s="34"/>
    </row>
  </sheetData>
  <sheetProtection/>
  <mergeCells count="21">
    <mergeCell ref="G46:J46"/>
    <mergeCell ref="A20:I20"/>
    <mergeCell ref="A21:J21"/>
    <mergeCell ref="A22:J22"/>
    <mergeCell ref="A23:I23"/>
    <mergeCell ref="A45:I45"/>
    <mergeCell ref="B100:J100"/>
    <mergeCell ref="G129:J129"/>
    <mergeCell ref="B130:J130"/>
    <mergeCell ref="G72:J72"/>
    <mergeCell ref="B1:J1"/>
    <mergeCell ref="G2:J2"/>
    <mergeCell ref="B3:J3"/>
    <mergeCell ref="G24:J24"/>
    <mergeCell ref="B25:J25"/>
    <mergeCell ref="B73:J73"/>
    <mergeCell ref="G99:J99"/>
    <mergeCell ref="C193:D193"/>
    <mergeCell ref="G160:J160"/>
    <mergeCell ref="B161:J161"/>
    <mergeCell ref="B47:J47"/>
  </mergeCells>
  <printOptions/>
  <pageMargins left="1.1811023622047245" right="0.5118110236220472" top="0" bottom="0" header="0" footer="0"/>
  <pageSetup fitToHeight="4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2019-02-07T10:10:09Z</cp:lastPrinted>
  <dcterms:created xsi:type="dcterms:W3CDTF">2016-04-20T11:20:28Z</dcterms:created>
  <dcterms:modified xsi:type="dcterms:W3CDTF">2019-12-26T16:50:40Z</dcterms:modified>
  <cp:category/>
  <cp:version/>
  <cp:contentType/>
  <cp:contentStatus/>
</cp:coreProperties>
</file>